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<sst xmlns="http://schemas.openxmlformats.org/spreadsheetml/2006/main" count="127" uniqueCount="85">
  <si>
    <t>№ п/п</t>
  </si>
  <si>
    <t>Вопросы</t>
  </si>
  <si>
    <t>Мнения - код</t>
  </si>
  <si>
    <t>Затрудняюсь оценить</t>
  </si>
  <si>
    <t>родители</t>
  </si>
  <si>
    <t>Ваш пол</t>
  </si>
  <si>
    <t>м</t>
  </si>
  <si>
    <t>ж</t>
  </si>
  <si>
    <t>среднее</t>
  </si>
  <si>
    <t>высшее</t>
  </si>
  <si>
    <t>незаконченное высшее</t>
  </si>
  <si>
    <t>среднее специальное</t>
  </si>
  <si>
    <t xml:space="preserve">% </t>
  </si>
  <si>
    <t>баллы</t>
  </si>
  <si>
    <t>Вы достаточно владеете достаточно полной информацией о деятельности ДОО, которую посещает Ваш ребенок</t>
  </si>
  <si>
    <t>Да</t>
  </si>
  <si>
    <t>Нет</t>
  </si>
  <si>
    <t>да</t>
  </si>
  <si>
    <t>нет</t>
  </si>
  <si>
    <t>Участок детского сада оснащен современным и разнообразным оборудованием, привлекательным для детей и обеспечивающим оптимальную двигательную активность каждого ребенка</t>
  </si>
  <si>
    <t>затрудняюсь ответить</t>
  </si>
  <si>
    <t>На Ваш взгляд, детский сад обеспечен развивающими игрушками, игровым оборудованием, позволяющим удовлетворить интересы ребенка</t>
  </si>
  <si>
    <t>оцените доброжелательность, вежливость и внимательность педагогов и работников детского сада</t>
  </si>
  <si>
    <t>оцените санитарно-гигиенические условия в ДОО (освещение, тепловой режим,чистота)</t>
  </si>
  <si>
    <t>оцените насколько Вас устраивает в детском саду медицинское обслуживание</t>
  </si>
  <si>
    <t>оцените насколько Вас устраивает в детском саду организация питания</t>
  </si>
  <si>
    <t>оцените насколько Вас устраивает в детском саду соблюдение безопасности пребывания ребенка</t>
  </si>
  <si>
    <t>Способствуют ли условия жизнедеятельности, созданные в ДОО, укреплению и сохранению здоровья Вашего ребенка</t>
  </si>
  <si>
    <t>скорее да, чем нет</t>
  </si>
  <si>
    <t>Удовлетворены ли Вы качеством образования, получаемого Вашим ребенком</t>
  </si>
  <si>
    <t>полностью удовлетворен</t>
  </si>
  <si>
    <t>частично удовлетворен</t>
  </si>
  <si>
    <t>в основном удовлетворен</t>
  </si>
  <si>
    <t>неудовлетрен</t>
  </si>
  <si>
    <t>удовлетворены ли Вы компетентностью педагогов и работников детского сада</t>
  </si>
  <si>
    <t>Согласны ли Вы, что благодаря посещению детского сада ребенок приобрел соответствующие возрасту необходимые знания и умения, которые ему необходимы для успешного обучения в школе</t>
  </si>
  <si>
    <t>Каков характер взаимоотношений Вашего сына (дочери) с педагогами</t>
  </si>
  <si>
    <t>хорошие отношения</t>
  </si>
  <si>
    <t>отношения носят теплый, неформальный характер</t>
  </si>
  <si>
    <t>отношения носят конфликтный характер</t>
  </si>
  <si>
    <t>Какие взаимоотношения, на Ваш взгляд, преобладают между воспитанниками в вашей группе</t>
  </si>
  <si>
    <t>доброжелательные</t>
  </si>
  <si>
    <t>безразличные</t>
  </si>
  <si>
    <t>конфликтные</t>
  </si>
  <si>
    <t>Готовы ли Вы рекомендовать родственникам или знакомым ДОО, которую посещает Ваш ребенок</t>
  </si>
  <si>
    <t>мальчик</t>
  </si>
  <si>
    <t>девочка</t>
  </si>
  <si>
    <t>сколько лет ваш ребенок посещает детский сад</t>
  </si>
  <si>
    <t>первый год</t>
  </si>
  <si>
    <t>два-четыре года</t>
  </si>
  <si>
    <t>пять и больше</t>
  </si>
  <si>
    <t>золотой ключик</t>
  </si>
  <si>
    <t>Родничок</t>
  </si>
  <si>
    <t>Солнышко</t>
  </si>
  <si>
    <t>Жар-птица</t>
  </si>
  <si>
    <t>Улыбка</t>
  </si>
  <si>
    <t>соловушка</t>
  </si>
  <si>
    <t>Теремок</t>
  </si>
  <si>
    <t>Ваш возраст</t>
  </si>
  <si>
    <t>до 35</t>
  </si>
  <si>
    <t>36-45</t>
  </si>
  <si>
    <t>46-55</t>
  </si>
  <si>
    <t>более 55 лет</t>
  </si>
  <si>
    <t>Мониторинг качества образовательной деятельности дошкольных образовательных организаций за 2017год ( по проведенному анкетированию родителей)</t>
  </si>
  <si>
    <t>96, 1 %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</si>
  <si>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</si>
  <si>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</si>
  <si>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</si>
  <si>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</si>
  <si>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</si>
  <si>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</si>
  <si>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</si>
  <si>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</si>
  <si>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</si>
  <si>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</si>
  <si>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</si>
  <si>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</si>
  <si>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</si>
  <si>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</si>
  <si>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</si>
  <si>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</si>
  <si>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Образование</t>
  </si>
  <si>
    <t>У Вас</t>
  </si>
  <si>
    <t>Вы посещаете сайт ДОО, в которой занимается Ваш ребенок, для получения различной информации</t>
  </si>
  <si>
    <t>Приложение к отчету №1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</si>
</sst>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top" wrapText="1"/>
    </xf>
    <xf numFmtId="2" fontId="38" fillId="33" borderId="10" xfId="0" applyNumberFormat="1" applyFont="1" applyFill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2" fontId="38" fillId="33" borderId="13" xfId="0" applyNumberFormat="1" applyFont="1" applyFill="1" applyBorder="1" applyAlignment="1">
      <alignment wrapText="1"/>
    </xf>
    <xf numFmtId="0" fontId="38" fillId="0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2" fontId="38" fillId="33" borderId="17" xfId="0" applyNumberFormat="1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2" fontId="38" fillId="33" borderId="18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2" xfId="0" applyFont="1" applyFill="1" applyBorder="1" applyAlignment="1">
      <alignment/>
    </xf>
    <xf numFmtId="0" fontId="38" fillId="0" borderId="12" xfId="0" applyFont="1" applyBorder="1" applyAlignment="1">
      <alignment/>
    </xf>
    <xf numFmtId="2" fontId="38" fillId="33" borderId="12" xfId="0" applyNumberFormat="1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2" fillId="34" borderId="23" xfId="0" applyFont="1" applyFill="1" applyBorder="1" applyAlignment="1">
      <alignment wrapText="1"/>
    </xf>
    <xf numFmtId="49" fontId="38" fillId="0" borderId="24" xfId="0" applyNumberFormat="1" applyFont="1" applyBorder="1" applyAlignment="1">
      <alignment horizontal="center" vertical="center"/>
    </xf>
    <xf numFmtId="2" fontId="38" fillId="33" borderId="15" xfId="0" applyNumberFormat="1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0" xfId="0" applyFont="1" applyBorder="1" applyAlignment="1">
      <alignment/>
    </xf>
    <xf numFmtId="10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35" borderId="26" xfId="0" applyFont="1" applyFill="1" applyBorder="1" applyAlignment="1">
      <alignment vertical="top" wrapText="1"/>
    </xf>
    <xf numFmtId="0" fontId="0" fillId="35" borderId="15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38" fillId="0" borderId="2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38" fillId="0" borderId="28" xfId="0" applyNumberFormat="1" applyFont="1" applyBorder="1" applyAlignment="1">
      <alignment horizontal="center" vertical="center"/>
    </xf>
    <xf numFmtId="49" fontId="38" fillId="0" borderId="29" xfId="0" applyNumberFormat="1" applyFon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/>
    </xf>
    <xf numFmtId="49" fontId="38" fillId="0" borderId="3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38" fillId="35" borderId="17" xfId="0" applyFont="1" applyFill="1" applyBorder="1" applyAlignment="1">
      <alignment horizontal="left" vertical="center" wrapText="1"/>
    </xf>
    <xf numFmtId="0" fontId="38" fillId="35" borderId="13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35" borderId="18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49" fontId="38" fillId="0" borderId="32" xfId="0" applyNumberFormat="1" applyFont="1" applyBorder="1" applyAlignment="1">
      <alignment horizontal="center" vertical="center"/>
    </xf>
    <xf numFmtId="0" fontId="38" fillId="35" borderId="12" xfId="0" applyFont="1" applyFill="1" applyBorder="1" applyAlignment="1">
      <alignment horizontal="left" vertical="center" wrapText="1"/>
    </xf>
    <xf numFmtId="0" fontId="38" fillId="35" borderId="26" xfId="0" applyFont="1" applyFill="1" applyBorder="1" applyAlignment="1">
      <alignment horizontal="left" vertical="center" wrapText="1"/>
    </xf>
    <xf numFmtId="0" fontId="38" fillId="35" borderId="15" xfId="0" applyFont="1" applyFill="1" applyBorder="1" applyAlignment="1">
      <alignment horizontal="left" vertical="center" wrapText="1"/>
    </xf>
    <xf numFmtId="0" fontId="38" fillId="35" borderId="27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tabSelected="1" zoomScaleSheetLayoutView="4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3" sqref="Z3"/>
    </sheetView>
  </sheetViews>
  <sheetFormatPr defaultColWidth="9.140625" defaultRowHeight="15"/>
  <cols>
    <col min="1" max="1" width="3.8515625" style="1" customWidth="1"/>
    <col min="2" max="2" width="35.421875" style="1" customWidth="1"/>
    <col min="3" max="3" width="22.421875" style="1" customWidth="1"/>
    <col min="4" max="4" width="5.00390625" style="1" customWidth="1"/>
    <col min="5" max="5" width="8.8515625" style="1" customWidth="1"/>
    <col min="6" max="6" width="4.421875" style="1" customWidth="1"/>
    <col min="7" max="7" width="5.00390625" style="1" customWidth="1"/>
    <col min="8" max="8" width="8.140625" style="1" customWidth="1"/>
    <col min="9" max="9" width="7.421875" style="1" customWidth="1"/>
    <col min="10" max="10" width="5.00390625" style="1" customWidth="1"/>
    <col min="11" max="11" width="8.140625" style="1" customWidth="1"/>
    <col min="12" max="12" width="8.7109375" style="1" customWidth="1"/>
    <col min="13" max="13" width="5.00390625" style="1" customWidth="1"/>
    <col min="14" max="14" width="8.140625" style="1" customWidth="1"/>
    <col min="15" max="15" width="7.8515625" style="1" customWidth="1"/>
    <col min="16" max="16" width="7.140625" style="1" customWidth="1"/>
    <col min="17" max="17" width="7.421875" style="1" customWidth="1"/>
    <col min="18" max="18" width="7.00390625" style="1" customWidth="1"/>
    <col min="19" max="19" width="6.421875" style="1" customWidth="1"/>
    <col min="20" max="20" width="7.00390625" style="1" customWidth="1"/>
    <col min="21" max="21" width="7.140625" style="1" customWidth="1"/>
    <col min="22" max="22" width="6.28125" style="1" customWidth="1"/>
    <col min="23" max="23" width="6.8515625" style="1" customWidth="1"/>
    <col min="24" max="24" width="8.57421875" style="1" customWidth="1"/>
    <col min="25" max="16384" width="9.140625" style="1" customWidth="1"/>
  </cols>
  <sheetData>
    <row r="1" spans="2:21" ht="16.5">
      <c r="B1" s="15" t="s">
        <v>63</v>
      </c>
      <c r="C1" s="15"/>
      <c r="U1" s="1" t="s">
        <v>84</v>
      </c>
    </row>
    <row r="2" spans="4:24" ht="27.75" customHeight="1">
      <c r="D2" s="56" t="s">
        <v>51</v>
      </c>
      <c r="E2" s="57"/>
      <c r="F2" s="41"/>
      <c r="G2" s="55" t="s">
        <v>52</v>
      </c>
      <c r="H2" s="55"/>
      <c r="I2" s="41"/>
      <c r="J2" s="55" t="s">
        <v>53</v>
      </c>
      <c r="K2" s="55"/>
      <c r="L2" s="41"/>
      <c r="M2" s="55" t="s">
        <v>54</v>
      </c>
      <c r="N2" s="55"/>
      <c r="O2" s="41"/>
      <c r="P2" s="55" t="s">
        <v>55</v>
      </c>
      <c r="Q2" s="55"/>
      <c r="R2" s="42"/>
      <c r="S2" s="55" t="s">
        <v>56</v>
      </c>
      <c r="T2" s="55"/>
      <c r="U2" s="42"/>
      <c r="V2" s="55" t="s">
        <v>57</v>
      </c>
      <c r="W2" s="55"/>
      <c r="X2" s="42"/>
    </row>
    <row r="3" spans="1:24" ht="30" customHeight="1">
      <c r="A3" s="11" t="s">
        <v>0</v>
      </c>
      <c r="B3" s="10" t="s">
        <v>1</v>
      </c>
      <c r="C3" s="2" t="s">
        <v>2</v>
      </c>
      <c r="D3" s="43" t="s">
        <v>4</v>
      </c>
      <c r="E3" s="5" t="s">
        <v>12</v>
      </c>
      <c r="F3" s="13" t="s">
        <v>13</v>
      </c>
      <c r="G3" s="43" t="s">
        <v>4</v>
      </c>
      <c r="H3" s="5" t="s">
        <v>12</v>
      </c>
      <c r="I3" s="13" t="s">
        <v>13</v>
      </c>
      <c r="J3" s="43" t="s">
        <v>4</v>
      </c>
      <c r="K3" s="5" t="s">
        <v>12</v>
      </c>
      <c r="L3" s="13" t="s">
        <v>13</v>
      </c>
      <c r="M3" s="43" t="s">
        <v>4</v>
      </c>
      <c r="N3" s="5" t="s">
        <v>12</v>
      </c>
      <c r="O3" s="13" t="s">
        <v>13</v>
      </c>
      <c r="P3" s="43" t="s">
        <v>4</v>
      </c>
      <c r="Q3" s="5" t="s">
        <v>12</v>
      </c>
      <c r="R3" s="13" t="s">
        <v>13</v>
      </c>
      <c r="S3" s="43" t="s">
        <v>4</v>
      </c>
      <c r="T3" s="5" t="s">
        <v>12</v>
      </c>
      <c r="U3" s="13" t="s">
        <v>13</v>
      </c>
      <c r="V3" s="43" t="s">
        <v>4</v>
      </c>
      <c r="W3" s="5" t="s">
        <v>12</v>
      </c>
      <c r="X3" s="13" t="s">
        <v>13</v>
      </c>
    </row>
    <row r="4" spans="1:24" ht="15.75" thickBot="1">
      <c r="A4" s="18"/>
      <c r="B4" s="19"/>
      <c r="C4" s="20"/>
      <c r="D4" s="21"/>
      <c r="E4" s="22"/>
      <c r="F4" s="30"/>
      <c r="G4" s="21"/>
      <c r="H4" s="22"/>
      <c r="I4" s="30"/>
      <c r="J4" s="21"/>
      <c r="K4" s="22"/>
      <c r="L4" s="30"/>
      <c r="M4" s="21"/>
      <c r="N4" s="22"/>
      <c r="O4" s="30"/>
      <c r="P4" s="21"/>
      <c r="Q4" s="22"/>
      <c r="R4" s="30"/>
      <c r="S4" s="21"/>
      <c r="T4" s="22"/>
      <c r="U4" s="30"/>
      <c r="V4" s="21"/>
      <c r="W4" s="22"/>
      <c r="X4" s="30"/>
    </row>
    <row r="5" spans="1:24" ht="25.5" customHeight="1">
      <c r="A5" s="67" t="s">
        <v>65</v>
      </c>
      <c r="B5" s="85" t="s">
        <v>14</v>
      </c>
      <c r="C5" s="24" t="s">
        <v>15</v>
      </c>
      <c r="D5" s="25">
        <v>73</v>
      </c>
      <c r="E5" s="36">
        <f>(D5*100)/(D5+D6+D7)</f>
        <v>100</v>
      </c>
      <c r="F5" s="37"/>
      <c r="G5" s="25">
        <v>34</v>
      </c>
      <c r="H5" s="36">
        <f>(G5*100)/(G5+G6+G7)</f>
        <v>97.14285714285714</v>
      </c>
      <c r="I5" s="37"/>
      <c r="J5" s="25">
        <v>34</v>
      </c>
      <c r="K5" s="36">
        <f>(J5*100)/(J5+J6+J7)</f>
        <v>100</v>
      </c>
      <c r="L5" s="37"/>
      <c r="M5" s="25">
        <v>57</v>
      </c>
      <c r="N5" s="36">
        <f>(M5*100)/(M5+M6+M7)</f>
        <v>100</v>
      </c>
      <c r="O5" s="37"/>
      <c r="P5" s="25">
        <v>46</v>
      </c>
      <c r="Q5" s="36">
        <f>(P5*100)/(P5+P6+P7)</f>
        <v>100</v>
      </c>
      <c r="R5" s="37"/>
      <c r="S5" s="25">
        <v>51</v>
      </c>
      <c r="T5" s="36">
        <f>(S5*100)/(S5+S6+S7)</f>
        <v>94.44444444444444</v>
      </c>
      <c r="U5" s="37"/>
      <c r="V5" s="25">
        <v>32</v>
      </c>
      <c r="W5" s="36">
        <f>(V5*100)/(V5+V6+V7)</f>
        <v>91.42857142857143</v>
      </c>
      <c r="X5" s="37"/>
    </row>
    <row r="6" spans="1:24" ht="21.75" customHeight="1">
      <c r="A6" s="69"/>
      <c r="B6" s="86"/>
      <c r="C6" s="17" t="s">
        <v>16</v>
      </c>
      <c r="D6" s="3"/>
      <c r="E6" s="9">
        <f>(D6*100)/(D5+D6+D7)</f>
        <v>0</v>
      </c>
      <c r="F6" s="38"/>
      <c r="G6" s="3">
        <v>1</v>
      </c>
      <c r="H6" s="9">
        <f>(G6*100)/(G5+G6+G7)</f>
        <v>2.857142857142857</v>
      </c>
      <c r="I6" s="38"/>
      <c r="J6" s="3">
        <v>0</v>
      </c>
      <c r="K6" s="9">
        <f>(J6*100)/(J5+J6+J7)</f>
        <v>0</v>
      </c>
      <c r="L6" s="38"/>
      <c r="M6" s="3">
        <v>0</v>
      </c>
      <c r="N6" s="9">
        <f>(M6*100)/(M5+M6+M7)</f>
        <v>0</v>
      </c>
      <c r="O6" s="38"/>
      <c r="P6" s="3">
        <v>0</v>
      </c>
      <c r="Q6" s="9">
        <f>(P6*100)/(P5+P6+P7)</f>
        <v>0</v>
      </c>
      <c r="R6" s="38"/>
      <c r="S6" s="3">
        <v>3</v>
      </c>
      <c r="T6" s="9">
        <f>(S6*100)/(S5+S6+S7)</f>
        <v>5.555555555555555</v>
      </c>
      <c r="U6" s="38"/>
      <c r="V6" s="3">
        <v>3</v>
      </c>
      <c r="W6" s="9">
        <f>(V6*100)/(V5+V6+V7)</f>
        <v>8.571428571428571</v>
      </c>
      <c r="X6" s="38"/>
    </row>
    <row r="7" spans="1:24" ht="28.5" customHeight="1" thickBot="1">
      <c r="A7" s="70"/>
      <c r="B7" s="87"/>
      <c r="C7" s="26"/>
      <c r="D7" s="27"/>
      <c r="E7" s="39"/>
      <c r="F7" s="40"/>
      <c r="G7" s="27"/>
      <c r="H7" s="39"/>
      <c r="I7" s="40"/>
      <c r="J7" s="27">
        <v>0</v>
      </c>
      <c r="K7" s="39">
        <f>(J7*100)/(J7+J6+J5)</f>
        <v>0</v>
      </c>
      <c r="L7" s="40"/>
      <c r="M7" s="27">
        <v>0</v>
      </c>
      <c r="N7" s="39">
        <f>(M7*100)/(M7+M6+M5)</f>
        <v>0</v>
      </c>
      <c r="O7" s="40"/>
      <c r="P7" s="27">
        <v>0</v>
      </c>
      <c r="Q7" s="39">
        <f>(P7*100)/(P7+P6+P5)</f>
        <v>0</v>
      </c>
      <c r="R7" s="40"/>
      <c r="S7" s="27">
        <v>0</v>
      </c>
      <c r="T7" s="39">
        <f>(S7*100)/(S7+S6+S5)</f>
        <v>0</v>
      </c>
      <c r="U7" s="40"/>
      <c r="V7" s="27">
        <v>0</v>
      </c>
      <c r="W7" s="39">
        <f>(V7*100)/(V7+V6+V5)</f>
        <v>0</v>
      </c>
      <c r="X7" s="40"/>
    </row>
    <row r="8" spans="1:24" ht="16.5" customHeight="1">
      <c r="A8" s="67" t="s">
        <v>66</v>
      </c>
      <c r="B8" s="85" t="s">
        <v>83</v>
      </c>
      <c r="C8" s="24" t="s">
        <v>17</v>
      </c>
      <c r="D8" s="25">
        <v>63</v>
      </c>
      <c r="E8" s="36">
        <f>(D8*100)/(D8+D9+D10)</f>
        <v>86.3013698630137</v>
      </c>
      <c r="F8" s="37"/>
      <c r="G8" s="25">
        <v>19</v>
      </c>
      <c r="H8" s="36">
        <f>(G8*100)/(G8+G9+G10)</f>
        <v>54.285714285714285</v>
      </c>
      <c r="I8" s="37"/>
      <c r="J8" s="25">
        <v>25</v>
      </c>
      <c r="K8" s="36">
        <f>(J8*100)/(J8+J9+J10)</f>
        <v>71.42857142857143</v>
      </c>
      <c r="L8" s="37"/>
      <c r="M8" s="25">
        <v>39</v>
      </c>
      <c r="N8" s="36">
        <f>(M8*100)/(M8+M9+M10)</f>
        <v>67.24137931034483</v>
      </c>
      <c r="O8" s="37"/>
      <c r="P8" s="25">
        <v>36</v>
      </c>
      <c r="Q8" s="36">
        <f>(P8*100)/(P8+P9+P10)</f>
        <v>78.26086956521739</v>
      </c>
      <c r="R8" s="37"/>
      <c r="S8" s="25">
        <v>34</v>
      </c>
      <c r="T8" s="36">
        <f>(S8*100)/(S8+S9+S10)</f>
        <v>62.96296296296296</v>
      </c>
      <c r="U8" s="37"/>
      <c r="V8" s="25">
        <v>25</v>
      </c>
      <c r="W8" s="36">
        <f>(V8*100)/(V8+V9+V10)</f>
        <v>71.42857142857143</v>
      </c>
      <c r="X8" s="37"/>
    </row>
    <row r="9" spans="1:24" ht="17.25" customHeight="1">
      <c r="A9" s="69"/>
      <c r="B9" s="86"/>
      <c r="C9" s="17" t="s">
        <v>18</v>
      </c>
      <c r="D9" s="3">
        <v>10</v>
      </c>
      <c r="E9" s="9">
        <f>(D9*100)/(D8+D9+D10)</f>
        <v>13.698630136986301</v>
      </c>
      <c r="F9" s="38"/>
      <c r="G9" s="3">
        <v>16</v>
      </c>
      <c r="H9" s="9">
        <f>(G9*100)/(G8+G9+G10)</f>
        <v>45.714285714285715</v>
      </c>
      <c r="I9" s="38"/>
      <c r="J9" s="3">
        <v>10</v>
      </c>
      <c r="K9" s="9">
        <f>(J9*100)/(J8+J9+J10)</f>
        <v>28.571428571428573</v>
      </c>
      <c r="L9" s="38"/>
      <c r="M9" s="3">
        <v>19</v>
      </c>
      <c r="N9" s="9">
        <f>(M9*100)/(M8+M9+M10)</f>
        <v>32.758620689655174</v>
      </c>
      <c r="O9" s="38"/>
      <c r="P9" s="3">
        <v>10</v>
      </c>
      <c r="Q9" s="9">
        <f>(P9*100)/(P8+P9+P10)</f>
        <v>21.73913043478261</v>
      </c>
      <c r="R9" s="38"/>
      <c r="S9" s="3">
        <v>20</v>
      </c>
      <c r="T9" s="9">
        <f>(S9*100)/(S8+S9+S10)</f>
        <v>37.03703703703704</v>
      </c>
      <c r="U9" s="38"/>
      <c r="V9" s="3">
        <v>10</v>
      </c>
      <c r="W9" s="9">
        <f>(V9*100)/(V8+V9+V10)</f>
        <v>28.571428571428573</v>
      </c>
      <c r="X9" s="38"/>
    </row>
    <row r="10" spans="1:24" ht="24.75" customHeight="1" thickBot="1">
      <c r="A10" s="70"/>
      <c r="B10" s="87"/>
      <c r="C10" s="26"/>
      <c r="D10" s="27"/>
      <c r="E10" s="39"/>
      <c r="F10" s="40"/>
      <c r="G10" s="27">
        <v>0</v>
      </c>
      <c r="H10" s="39">
        <f>(G10*100)/(G8+G9+G10)</f>
        <v>0</v>
      </c>
      <c r="I10" s="40"/>
      <c r="J10" s="27">
        <v>0</v>
      </c>
      <c r="K10" s="39">
        <f>(J10*100)/(J8+J9+J10)</f>
        <v>0</v>
      </c>
      <c r="L10" s="40"/>
      <c r="M10" s="27"/>
      <c r="N10" s="39">
        <f>(M10*100)/(M8+M9+M10)</f>
        <v>0</v>
      </c>
      <c r="O10" s="40"/>
      <c r="P10" s="27">
        <v>0</v>
      </c>
      <c r="Q10" s="39">
        <f>(P10*100)/(P8+P9+P10)</f>
        <v>0</v>
      </c>
      <c r="R10" s="40"/>
      <c r="S10" s="27">
        <v>0</v>
      </c>
      <c r="T10" s="39">
        <f>(S10*100)/(S8+S9+S10)</f>
        <v>0</v>
      </c>
      <c r="U10" s="40"/>
      <c r="V10" s="27">
        <v>0</v>
      </c>
      <c r="W10" s="39">
        <f>(V10*100)/(V8+V9+V10)</f>
        <v>0</v>
      </c>
      <c r="X10" s="40"/>
    </row>
    <row r="11" spans="1:24" ht="19.5" customHeight="1">
      <c r="A11" s="67" t="s">
        <v>67</v>
      </c>
      <c r="B11" s="78" t="s">
        <v>19</v>
      </c>
      <c r="C11" s="24">
        <v>5</v>
      </c>
      <c r="D11" s="25">
        <v>32</v>
      </c>
      <c r="E11" s="36">
        <f>((D11+D12)*100)/(D11+D12+D13+D14+D15)</f>
        <v>80.82191780821918</v>
      </c>
      <c r="F11" s="37"/>
      <c r="G11" s="25">
        <v>14</v>
      </c>
      <c r="H11" s="36">
        <f>((G11+G12)*100)/(G11+G12+G13+G14+G15)</f>
        <v>85.71428571428571</v>
      </c>
      <c r="I11" s="37"/>
      <c r="J11" s="25">
        <v>9</v>
      </c>
      <c r="K11" s="36">
        <f>((J11+J12)*100)/(J11+J12+J13+J14+J15)</f>
        <v>71.42857142857143</v>
      </c>
      <c r="L11" s="37"/>
      <c r="M11" s="25">
        <v>36</v>
      </c>
      <c r="N11" s="36">
        <f>((M11+M12)*100)/(M11+M12+M13+M14+M15)</f>
        <v>94.82758620689656</v>
      </c>
      <c r="O11" s="37"/>
      <c r="P11" s="25">
        <v>31</v>
      </c>
      <c r="Q11" s="36">
        <f>((P11+P12)*100)/(P11+P12+P13+P14+P15)</f>
        <v>100</v>
      </c>
      <c r="R11" s="37"/>
      <c r="S11" s="25">
        <v>16</v>
      </c>
      <c r="T11" s="36">
        <f>((S11+S12)*100)/(S11+S12+S13+S14+S15)</f>
        <v>72.22222222222223</v>
      </c>
      <c r="U11" s="37"/>
      <c r="V11" s="25">
        <v>22</v>
      </c>
      <c r="W11" s="36">
        <f>((V11+V12)*100)/(V11+V12+V13+V14+V15)</f>
        <v>85.71428571428571</v>
      </c>
      <c r="X11" s="37"/>
    </row>
    <row r="12" spans="1:24" ht="24.75" customHeight="1">
      <c r="A12" s="69"/>
      <c r="B12" s="80"/>
      <c r="C12" s="17">
        <v>4</v>
      </c>
      <c r="D12" s="3">
        <v>27</v>
      </c>
      <c r="E12" s="9"/>
      <c r="F12" s="38"/>
      <c r="G12" s="3">
        <v>16</v>
      </c>
      <c r="H12" s="9"/>
      <c r="I12" s="38"/>
      <c r="J12" s="3">
        <v>16</v>
      </c>
      <c r="K12" s="9"/>
      <c r="L12" s="38"/>
      <c r="M12" s="3">
        <v>19</v>
      </c>
      <c r="N12" s="9"/>
      <c r="O12" s="38"/>
      <c r="P12" s="3">
        <v>15</v>
      </c>
      <c r="Q12" s="9"/>
      <c r="R12" s="38"/>
      <c r="S12" s="3">
        <v>23</v>
      </c>
      <c r="T12" s="9"/>
      <c r="U12" s="38"/>
      <c r="V12" s="3">
        <v>8</v>
      </c>
      <c r="W12" s="9"/>
      <c r="X12" s="38"/>
    </row>
    <row r="13" spans="1:24" ht="24.75" customHeight="1">
      <c r="A13" s="88"/>
      <c r="B13" s="89"/>
      <c r="C13" s="44">
        <v>3</v>
      </c>
      <c r="D13" s="45">
        <v>6</v>
      </c>
      <c r="E13" s="46"/>
      <c r="F13" s="47"/>
      <c r="G13" s="45">
        <v>3</v>
      </c>
      <c r="H13" s="46"/>
      <c r="I13" s="47"/>
      <c r="J13" s="45">
        <v>4</v>
      </c>
      <c r="K13" s="46"/>
      <c r="L13" s="47"/>
      <c r="M13" s="45">
        <v>2</v>
      </c>
      <c r="N13" s="46"/>
      <c r="O13" s="47"/>
      <c r="P13" s="45">
        <v>0</v>
      </c>
      <c r="Q13" s="46"/>
      <c r="R13" s="47"/>
      <c r="S13" s="45">
        <v>6</v>
      </c>
      <c r="T13" s="46"/>
      <c r="U13" s="47"/>
      <c r="V13" s="45">
        <v>1</v>
      </c>
      <c r="W13" s="46"/>
      <c r="X13" s="47"/>
    </row>
    <row r="14" spans="1:24" ht="24.75" customHeight="1">
      <c r="A14" s="88"/>
      <c r="B14" s="89"/>
      <c r="C14" s="44">
        <v>2</v>
      </c>
      <c r="D14" s="45">
        <v>4</v>
      </c>
      <c r="E14" s="46"/>
      <c r="F14" s="47"/>
      <c r="G14" s="45">
        <v>0</v>
      </c>
      <c r="H14" s="46"/>
      <c r="I14" s="47"/>
      <c r="J14" s="45">
        <v>2</v>
      </c>
      <c r="K14" s="46"/>
      <c r="L14" s="47"/>
      <c r="M14" s="45">
        <v>1</v>
      </c>
      <c r="N14" s="46"/>
      <c r="O14" s="47"/>
      <c r="P14" s="45">
        <v>0</v>
      </c>
      <c r="Q14" s="46"/>
      <c r="R14" s="47"/>
      <c r="S14" s="45">
        <v>4</v>
      </c>
      <c r="T14" s="46"/>
      <c r="U14" s="47"/>
      <c r="V14" s="45">
        <v>0</v>
      </c>
      <c r="W14" s="46"/>
      <c r="X14" s="47"/>
    </row>
    <row r="15" spans="1:24" ht="15" customHeight="1" thickBot="1">
      <c r="A15" s="70"/>
      <c r="B15" s="81"/>
      <c r="C15" s="26" t="s">
        <v>20</v>
      </c>
      <c r="D15" s="27">
        <v>4</v>
      </c>
      <c r="E15" s="39"/>
      <c r="F15" s="40"/>
      <c r="G15" s="27">
        <v>2</v>
      </c>
      <c r="H15" s="39"/>
      <c r="I15" s="40"/>
      <c r="J15" s="27">
        <v>4</v>
      </c>
      <c r="K15" s="39"/>
      <c r="L15" s="40"/>
      <c r="M15" s="27">
        <v>0</v>
      </c>
      <c r="N15" s="39"/>
      <c r="O15" s="40"/>
      <c r="P15" s="27">
        <v>0</v>
      </c>
      <c r="Q15" s="39"/>
      <c r="R15" s="40"/>
      <c r="S15" s="27">
        <v>5</v>
      </c>
      <c r="T15" s="39"/>
      <c r="U15" s="40"/>
      <c r="V15" s="27">
        <v>4</v>
      </c>
      <c r="W15" s="39"/>
      <c r="X15" s="40"/>
    </row>
    <row r="16" spans="1:24" ht="15">
      <c r="A16" s="67" t="s">
        <v>68</v>
      </c>
      <c r="B16" s="78" t="s">
        <v>21</v>
      </c>
      <c r="C16" s="25">
        <v>5</v>
      </c>
      <c r="D16" s="25">
        <v>35</v>
      </c>
      <c r="E16" s="36">
        <f>((D16+D17)*100)/(D16+D17+D18+D20+D19)</f>
        <v>87.67123287671232</v>
      </c>
      <c r="F16" s="37"/>
      <c r="G16" s="25">
        <v>15</v>
      </c>
      <c r="H16" s="36">
        <f>((G16+G17)*100)/(G16+G17+G18+G20+G19)</f>
        <v>80</v>
      </c>
      <c r="I16" s="37"/>
      <c r="J16" s="25">
        <v>12</v>
      </c>
      <c r="K16" s="36">
        <f>((J16+J17)*100)/(J16+J17+J18+J20+J19)</f>
        <v>71.42857142857143</v>
      </c>
      <c r="L16" s="37"/>
      <c r="M16" s="25">
        <v>46</v>
      </c>
      <c r="N16" s="36">
        <f>((M16+M17)*100)/(M16+M17+M18+M20+M19)</f>
        <v>93.10344827586206</v>
      </c>
      <c r="O16" s="37"/>
      <c r="P16" s="25">
        <v>34</v>
      </c>
      <c r="Q16" s="36">
        <f>((P16+P17)*100)/(P16+P17+P18+P20+P19)</f>
        <v>97.82608695652173</v>
      </c>
      <c r="R16" s="37"/>
      <c r="S16" s="25">
        <v>24</v>
      </c>
      <c r="T16" s="36">
        <f>((S16+S17)*100)/(S16+S17+S18+S20+S19)</f>
        <v>88.88888888888889</v>
      </c>
      <c r="U16" s="37"/>
      <c r="V16" s="25">
        <v>21</v>
      </c>
      <c r="W16" s="36">
        <f>((V16+V17)*100)/(V16+V17+V18+V20+V19)</f>
        <v>88.57142857142857</v>
      </c>
      <c r="X16" s="37"/>
    </row>
    <row r="17" spans="1:24" ht="15">
      <c r="A17" s="68"/>
      <c r="B17" s="79"/>
      <c r="C17" s="12">
        <v>4</v>
      </c>
      <c r="D17" s="12">
        <v>29</v>
      </c>
      <c r="E17" s="23"/>
      <c r="F17" s="48"/>
      <c r="G17" s="12">
        <v>13</v>
      </c>
      <c r="H17" s="23"/>
      <c r="I17" s="48"/>
      <c r="J17" s="12">
        <v>13</v>
      </c>
      <c r="K17" s="23"/>
      <c r="L17" s="48"/>
      <c r="M17" s="12">
        <v>8</v>
      </c>
      <c r="N17" s="23"/>
      <c r="O17" s="48"/>
      <c r="P17" s="12">
        <v>11</v>
      </c>
      <c r="Q17" s="23"/>
      <c r="R17" s="48"/>
      <c r="S17" s="12">
        <v>24</v>
      </c>
      <c r="T17" s="23"/>
      <c r="U17" s="48"/>
      <c r="V17" s="12">
        <v>10</v>
      </c>
      <c r="W17" s="23"/>
      <c r="X17" s="48"/>
    </row>
    <row r="18" spans="1:24" ht="15">
      <c r="A18" s="68"/>
      <c r="B18" s="79"/>
      <c r="C18" s="12">
        <v>3</v>
      </c>
      <c r="D18" s="12">
        <v>6</v>
      </c>
      <c r="E18" s="23"/>
      <c r="F18" s="48"/>
      <c r="G18" s="12">
        <v>4</v>
      </c>
      <c r="H18" s="23"/>
      <c r="I18" s="48"/>
      <c r="J18" s="12">
        <v>6</v>
      </c>
      <c r="K18" s="23"/>
      <c r="L18" s="48"/>
      <c r="M18" s="12">
        <v>4</v>
      </c>
      <c r="N18" s="23"/>
      <c r="O18" s="48"/>
      <c r="P18" s="12">
        <v>0</v>
      </c>
      <c r="Q18" s="23"/>
      <c r="R18" s="48"/>
      <c r="S18" s="12">
        <v>2</v>
      </c>
      <c r="T18" s="23"/>
      <c r="U18" s="48"/>
      <c r="V18" s="12">
        <v>2</v>
      </c>
      <c r="W18" s="23"/>
      <c r="X18" s="48"/>
    </row>
    <row r="19" spans="1:24" ht="15">
      <c r="A19" s="68"/>
      <c r="B19" s="79"/>
      <c r="C19" s="12">
        <v>2</v>
      </c>
      <c r="D19" s="12">
        <v>0</v>
      </c>
      <c r="E19" s="23"/>
      <c r="F19" s="48"/>
      <c r="G19" s="12">
        <v>1</v>
      </c>
      <c r="H19" s="23"/>
      <c r="I19" s="48"/>
      <c r="J19" s="12">
        <v>2</v>
      </c>
      <c r="K19" s="23"/>
      <c r="L19" s="48"/>
      <c r="M19" s="12">
        <v>0</v>
      </c>
      <c r="N19" s="23"/>
      <c r="O19" s="48"/>
      <c r="P19" s="12">
        <v>0</v>
      </c>
      <c r="Q19" s="23"/>
      <c r="R19" s="48"/>
      <c r="S19" s="12">
        <v>2</v>
      </c>
      <c r="T19" s="23"/>
      <c r="U19" s="48"/>
      <c r="V19" s="12">
        <v>0</v>
      </c>
      <c r="W19" s="23"/>
      <c r="X19" s="48"/>
    </row>
    <row r="20" spans="1:24" ht="15.75" thickBot="1">
      <c r="A20" s="69"/>
      <c r="B20" s="80"/>
      <c r="C20" s="27" t="s">
        <v>20</v>
      </c>
      <c r="D20" s="3">
        <v>3</v>
      </c>
      <c r="E20" s="9"/>
      <c r="F20" s="38"/>
      <c r="G20" s="3">
        <v>2</v>
      </c>
      <c r="H20" s="9"/>
      <c r="I20" s="38"/>
      <c r="J20" s="3">
        <v>2</v>
      </c>
      <c r="K20" s="9"/>
      <c r="L20" s="38"/>
      <c r="M20" s="3">
        <v>0</v>
      </c>
      <c r="N20" s="9"/>
      <c r="O20" s="38"/>
      <c r="P20" s="3">
        <v>1</v>
      </c>
      <c r="Q20" s="9"/>
      <c r="R20" s="38"/>
      <c r="S20" s="3">
        <v>2</v>
      </c>
      <c r="T20" s="9"/>
      <c r="U20" s="38"/>
      <c r="V20" s="3">
        <v>2</v>
      </c>
      <c r="W20" s="9"/>
      <c r="X20" s="38"/>
    </row>
    <row r="21" spans="1:24" ht="18" customHeight="1" thickBot="1">
      <c r="A21" s="70"/>
      <c r="B21" s="81"/>
      <c r="D21" s="27"/>
      <c r="E21" s="39">
        <f>SUM((E11+E16)/2)</f>
        <v>84.24657534246575</v>
      </c>
      <c r="F21" s="40">
        <v>9</v>
      </c>
      <c r="G21" s="27"/>
      <c r="H21" s="39">
        <f>SUM((H11+H16)/2)</f>
        <v>82.85714285714286</v>
      </c>
      <c r="I21" s="40">
        <v>9</v>
      </c>
      <c r="J21" s="27"/>
      <c r="K21" s="39">
        <f>SUM((K11+K16)/2)</f>
        <v>71.42857142857143</v>
      </c>
      <c r="L21" s="40">
        <v>8</v>
      </c>
      <c r="M21" s="27"/>
      <c r="N21" s="39">
        <f>SUM((N11+N16)/2)</f>
        <v>93.9655172413793</v>
      </c>
      <c r="O21" s="40">
        <v>10</v>
      </c>
      <c r="P21" s="27"/>
      <c r="Q21" s="39">
        <f>SUM((Q11+Q16)/2)</f>
        <v>98.91304347826087</v>
      </c>
      <c r="R21" s="40">
        <v>10</v>
      </c>
      <c r="S21" s="27"/>
      <c r="T21" s="39">
        <f>SUM((T11+T16)/2)</f>
        <v>80.55555555555556</v>
      </c>
      <c r="U21" s="40">
        <v>9</v>
      </c>
      <c r="V21" s="27"/>
      <c r="W21" s="39">
        <f>SUM((W11+W16)/2)</f>
        <v>87.14285714285714</v>
      </c>
      <c r="X21" s="40">
        <v>9</v>
      </c>
    </row>
    <row r="22" spans="1:24" ht="15">
      <c r="A22" s="67" t="s">
        <v>69</v>
      </c>
      <c r="B22" s="78" t="s">
        <v>22</v>
      </c>
      <c r="C22" s="25">
        <v>5</v>
      </c>
      <c r="D22" s="25">
        <v>65</v>
      </c>
      <c r="E22" s="36">
        <f>((D22+D23)*100)/(D22+D23+D24)</f>
        <v>98.63013698630137</v>
      </c>
      <c r="F22" s="37">
        <v>10</v>
      </c>
      <c r="G22" s="25">
        <v>30</v>
      </c>
      <c r="H22" s="36">
        <f>((G22+G23)*100)/(G22+G23+G24+G26)</f>
        <v>94.28571428571429</v>
      </c>
      <c r="I22" s="37">
        <v>10</v>
      </c>
      <c r="J22" s="25">
        <v>28</v>
      </c>
      <c r="K22" s="36">
        <f>((J22+J23)*100)/(J22+J23+J25)</f>
        <v>94.28571428571429</v>
      </c>
      <c r="L22" s="37">
        <v>9</v>
      </c>
      <c r="M22" s="25">
        <v>52</v>
      </c>
      <c r="N22" s="36">
        <f>((M22+M23)*100)/(M22+M23+M24)</f>
        <v>100</v>
      </c>
      <c r="O22" s="37">
        <v>10</v>
      </c>
      <c r="P22" s="25">
        <v>46</v>
      </c>
      <c r="Q22" s="36">
        <f>((P22+P23)*100)/(P22+P23+P24)</f>
        <v>100</v>
      </c>
      <c r="R22" s="37">
        <v>10</v>
      </c>
      <c r="S22" s="25">
        <v>43</v>
      </c>
      <c r="T22" s="36">
        <f>((S22+S23)*100)/(S22+S23+S24)</f>
        <v>100</v>
      </c>
      <c r="U22" s="37">
        <v>10</v>
      </c>
      <c r="V22" s="25">
        <v>34</v>
      </c>
      <c r="W22" s="36">
        <f>((V22+V23)*100)/(V22+V23+V24)</f>
        <v>100</v>
      </c>
      <c r="X22" s="37">
        <v>10</v>
      </c>
    </row>
    <row r="23" spans="1:24" ht="15">
      <c r="A23" s="68"/>
      <c r="B23" s="79"/>
      <c r="C23" s="12">
        <v>4</v>
      </c>
      <c r="D23" s="12">
        <v>7</v>
      </c>
      <c r="E23" s="23"/>
      <c r="F23" s="48"/>
      <c r="G23" s="12">
        <v>3</v>
      </c>
      <c r="H23" s="23"/>
      <c r="I23" s="48"/>
      <c r="J23" s="12">
        <v>5</v>
      </c>
      <c r="K23" s="23"/>
      <c r="L23" s="48"/>
      <c r="M23" s="12">
        <v>6</v>
      </c>
      <c r="N23" s="23"/>
      <c r="O23" s="48"/>
      <c r="P23" s="12">
        <v>0</v>
      </c>
      <c r="Q23" s="23"/>
      <c r="R23" s="48"/>
      <c r="S23" s="12">
        <v>11</v>
      </c>
      <c r="T23" s="23"/>
      <c r="U23" s="48"/>
      <c r="V23" s="12">
        <v>1</v>
      </c>
      <c r="W23" s="23"/>
      <c r="X23" s="48"/>
    </row>
    <row r="24" spans="1:24" ht="15">
      <c r="A24" s="68"/>
      <c r="B24" s="79"/>
      <c r="C24" s="12">
        <v>3</v>
      </c>
      <c r="D24" s="12">
        <v>1</v>
      </c>
      <c r="E24" s="23"/>
      <c r="F24" s="48"/>
      <c r="G24" s="12">
        <v>1</v>
      </c>
      <c r="H24" s="23"/>
      <c r="I24" s="48"/>
      <c r="J24" s="12">
        <v>0</v>
      </c>
      <c r="K24" s="23"/>
      <c r="L24" s="48"/>
      <c r="M24" s="12">
        <v>0</v>
      </c>
      <c r="N24" s="23"/>
      <c r="O24" s="48"/>
      <c r="P24" s="12">
        <v>0</v>
      </c>
      <c r="Q24" s="23"/>
      <c r="R24" s="48"/>
      <c r="S24" s="12">
        <v>0</v>
      </c>
      <c r="T24" s="23"/>
      <c r="U24" s="48"/>
      <c r="V24" s="12">
        <v>0</v>
      </c>
      <c r="W24" s="23"/>
      <c r="X24" s="48"/>
    </row>
    <row r="25" spans="1:24" ht="15">
      <c r="A25" s="69"/>
      <c r="B25" s="80"/>
      <c r="C25" s="1">
        <v>2</v>
      </c>
      <c r="D25" s="3">
        <v>0</v>
      </c>
      <c r="E25" s="9"/>
      <c r="F25" s="38"/>
      <c r="G25" s="3">
        <v>0</v>
      </c>
      <c r="H25" s="9"/>
      <c r="I25" s="38"/>
      <c r="J25" s="3">
        <v>2</v>
      </c>
      <c r="K25" s="9"/>
      <c r="L25" s="38"/>
      <c r="M25" s="3">
        <v>0</v>
      </c>
      <c r="N25" s="9"/>
      <c r="O25" s="38"/>
      <c r="P25" s="3">
        <v>0</v>
      </c>
      <c r="Q25" s="9"/>
      <c r="R25" s="38"/>
      <c r="S25" s="3">
        <v>0</v>
      </c>
      <c r="T25" s="9"/>
      <c r="U25" s="38"/>
      <c r="V25" s="3">
        <v>0</v>
      </c>
      <c r="W25" s="9">
        <f>(V25*100)/(V25+V26+V22)</f>
        <v>0</v>
      </c>
      <c r="X25" s="38"/>
    </row>
    <row r="26" spans="1:24" ht="17.25" customHeight="1" thickBot="1">
      <c r="A26" s="70"/>
      <c r="B26" s="81"/>
      <c r="C26" s="3" t="s">
        <v>3</v>
      </c>
      <c r="D26" s="27">
        <v>0</v>
      </c>
      <c r="E26" s="39"/>
      <c r="F26" s="40"/>
      <c r="G26" s="27">
        <v>1</v>
      </c>
      <c r="H26" s="39"/>
      <c r="I26" s="40"/>
      <c r="J26" s="27">
        <v>0</v>
      </c>
      <c r="K26" s="39"/>
      <c r="L26" s="40"/>
      <c r="M26" s="27">
        <v>0</v>
      </c>
      <c r="N26" s="39"/>
      <c r="O26" s="40"/>
      <c r="P26" s="27">
        <v>0</v>
      </c>
      <c r="Q26" s="39"/>
      <c r="R26" s="40"/>
      <c r="S26" s="27">
        <v>0</v>
      </c>
      <c r="T26" s="39"/>
      <c r="U26" s="40"/>
      <c r="V26" s="27">
        <v>0</v>
      </c>
      <c r="W26" s="39">
        <f>(V26*100)/(V26+V25+V22)</f>
        <v>0</v>
      </c>
      <c r="X26" s="40"/>
    </row>
    <row r="27" spans="1:24" ht="15">
      <c r="A27" s="67" t="s">
        <v>70</v>
      </c>
      <c r="B27" s="64" t="s">
        <v>23</v>
      </c>
      <c r="C27" s="25">
        <v>5</v>
      </c>
      <c r="D27" s="25">
        <v>51</v>
      </c>
      <c r="E27" s="36">
        <f>(D27*100)/(D27+D30+D31)</f>
        <v>98.07692307692308</v>
      </c>
      <c r="F27" s="37"/>
      <c r="G27" s="25">
        <v>21</v>
      </c>
      <c r="H27" s="36">
        <f>(G27*100)/(G27+G30+G31)</f>
        <v>100</v>
      </c>
      <c r="I27" s="37"/>
      <c r="J27" s="25">
        <v>24</v>
      </c>
      <c r="K27" s="36">
        <f>(J27*100)/(J27+J30+J31)</f>
        <v>88.88888888888889</v>
      </c>
      <c r="L27" s="37"/>
      <c r="M27" s="25">
        <v>52</v>
      </c>
      <c r="N27" s="36">
        <f>(M27*100)/(M27+M30+M31)</f>
        <v>100</v>
      </c>
      <c r="O27" s="37"/>
      <c r="P27" s="25">
        <v>46</v>
      </c>
      <c r="Q27" s="36">
        <f>(P27*100)/(P27+P30+P31)</f>
        <v>100</v>
      </c>
      <c r="R27" s="37"/>
      <c r="S27" s="25">
        <v>36</v>
      </c>
      <c r="T27" s="36">
        <f>(S27*100)/(S27+S30+S31)</f>
        <v>94.73684210526316</v>
      </c>
      <c r="U27" s="37"/>
      <c r="V27" s="25">
        <v>32</v>
      </c>
      <c r="W27" s="36">
        <f>(V27*100)/(V27+V30+V31)</f>
        <v>100</v>
      </c>
      <c r="X27" s="37"/>
    </row>
    <row r="28" spans="1:24" ht="15">
      <c r="A28" s="68"/>
      <c r="B28" s="93"/>
      <c r="C28" s="12">
        <v>4</v>
      </c>
      <c r="D28" s="12">
        <v>18</v>
      </c>
      <c r="E28" s="23"/>
      <c r="F28" s="48"/>
      <c r="G28" s="12">
        <v>11</v>
      </c>
      <c r="H28" s="23"/>
      <c r="I28" s="48"/>
      <c r="J28" s="12">
        <v>5</v>
      </c>
      <c r="K28" s="23"/>
      <c r="L28" s="48"/>
      <c r="M28" s="12">
        <v>6</v>
      </c>
      <c r="N28" s="23"/>
      <c r="O28" s="48"/>
      <c r="P28" s="12">
        <v>0</v>
      </c>
      <c r="Q28" s="23"/>
      <c r="R28" s="48"/>
      <c r="S28" s="12">
        <v>15</v>
      </c>
      <c r="T28" s="23"/>
      <c r="U28" s="48"/>
      <c r="V28" s="12">
        <v>3</v>
      </c>
      <c r="W28" s="23"/>
      <c r="X28" s="48"/>
    </row>
    <row r="29" spans="1:24" ht="15">
      <c r="A29" s="68"/>
      <c r="B29" s="93"/>
      <c r="C29" s="12">
        <v>3</v>
      </c>
      <c r="D29" s="12">
        <v>3</v>
      </c>
      <c r="E29" s="23"/>
      <c r="F29" s="48"/>
      <c r="G29" s="12">
        <v>3</v>
      </c>
      <c r="H29" s="23"/>
      <c r="I29" s="48"/>
      <c r="J29" s="12">
        <v>3</v>
      </c>
      <c r="K29" s="23"/>
      <c r="L29" s="48"/>
      <c r="M29" s="12">
        <v>0</v>
      </c>
      <c r="N29" s="23"/>
      <c r="O29" s="48"/>
      <c r="P29" s="12">
        <v>0</v>
      </c>
      <c r="Q29" s="23"/>
      <c r="R29" s="48"/>
      <c r="S29" s="12">
        <v>0</v>
      </c>
      <c r="T29" s="23"/>
      <c r="U29" s="48"/>
      <c r="V29" s="12">
        <v>0</v>
      </c>
      <c r="W29" s="23"/>
      <c r="X29" s="48"/>
    </row>
    <row r="30" spans="1:24" ht="15">
      <c r="A30" s="69"/>
      <c r="B30" s="93"/>
      <c r="C30" s="1">
        <v>2</v>
      </c>
      <c r="D30" s="3">
        <v>0</v>
      </c>
      <c r="E30" s="9">
        <f>(D30*100)/(D30+D31+D27)</f>
        <v>0</v>
      </c>
      <c r="F30" s="38"/>
      <c r="G30" s="3">
        <v>0</v>
      </c>
      <c r="H30" s="9">
        <f>(G30*100)/(G30+G31+G27)</f>
        <v>0</v>
      </c>
      <c r="I30" s="38"/>
      <c r="J30" s="3">
        <v>1</v>
      </c>
      <c r="K30" s="9">
        <f>(J30*100)/(J30+J31+J27)</f>
        <v>3.7037037037037037</v>
      </c>
      <c r="L30" s="38"/>
      <c r="M30" s="3">
        <v>0</v>
      </c>
      <c r="N30" s="9">
        <f>(M30*100)/(M30+M31+M27)</f>
        <v>0</v>
      </c>
      <c r="O30" s="38"/>
      <c r="P30" s="3">
        <v>0</v>
      </c>
      <c r="Q30" s="9">
        <f>(P30*100)/(P30+P31+P27)</f>
        <v>0</v>
      </c>
      <c r="R30" s="38"/>
      <c r="S30" s="3">
        <v>2</v>
      </c>
      <c r="T30" s="9">
        <f>(S30*100)/(S30+S31+S27)</f>
        <v>5.2631578947368425</v>
      </c>
      <c r="U30" s="38"/>
      <c r="V30" s="3">
        <v>0</v>
      </c>
      <c r="W30" s="9">
        <f>(V30*100)/(V30+V31+V27)</f>
        <v>0</v>
      </c>
      <c r="X30" s="38"/>
    </row>
    <row r="31" spans="1:24" ht="15.75" thickBot="1">
      <c r="A31" s="70"/>
      <c r="B31" s="94"/>
      <c r="C31" s="3" t="s">
        <v>3</v>
      </c>
      <c r="D31" s="27">
        <v>1</v>
      </c>
      <c r="E31" s="39">
        <f>(D31*100)/(D31+D30+D27)</f>
        <v>1.9230769230769231</v>
      </c>
      <c r="F31" s="40"/>
      <c r="G31" s="27">
        <v>0</v>
      </c>
      <c r="H31" s="39">
        <f>(G31*100)/(G31+G30+G27)</f>
        <v>0</v>
      </c>
      <c r="I31" s="40"/>
      <c r="J31" s="27">
        <v>2</v>
      </c>
      <c r="K31" s="39">
        <f>(J31*100)/(J31+J30+J27)</f>
        <v>7.407407407407407</v>
      </c>
      <c r="L31" s="40"/>
      <c r="M31" s="27">
        <v>0</v>
      </c>
      <c r="N31" s="39">
        <f>(M31*100)/(M31+M30+M27)</f>
        <v>0</v>
      </c>
      <c r="O31" s="40"/>
      <c r="P31" s="27">
        <v>0</v>
      </c>
      <c r="Q31" s="39">
        <f>(P31*100)/(P31+P30+P27)</f>
        <v>0</v>
      </c>
      <c r="R31" s="40"/>
      <c r="S31" s="27">
        <v>0</v>
      </c>
      <c r="T31" s="39">
        <f>(S31*100)/(S31+S30+S27)</f>
        <v>0</v>
      </c>
      <c r="U31" s="40"/>
      <c r="V31" s="27">
        <v>0</v>
      </c>
      <c r="W31" s="39">
        <f>(V31*100)/(V31+V30+V27)</f>
        <v>0</v>
      </c>
      <c r="X31" s="40"/>
    </row>
    <row r="32" spans="1:24" ht="17.25" customHeight="1">
      <c r="A32" s="67" t="s">
        <v>71</v>
      </c>
      <c r="B32" s="72" t="s">
        <v>24</v>
      </c>
      <c r="C32" s="25">
        <v>5</v>
      </c>
      <c r="D32" s="25">
        <v>58</v>
      </c>
      <c r="E32" s="36">
        <f>(D32*100)/(D32+D35+D36)</f>
        <v>96.66666666666667</v>
      </c>
      <c r="F32" s="37"/>
      <c r="G32" s="25">
        <v>20</v>
      </c>
      <c r="H32" s="36">
        <f>(G32*100)/(G32+G35+G36)</f>
        <v>86.95652173913044</v>
      </c>
      <c r="I32" s="37"/>
      <c r="J32" s="25">
        <v>14</v>
      </c>
      <c r="K32" s="36">
        <f>(J32*100)/(J32+J35+J36)</f>
        <v>63.63636363636363</v>
      </c>
      <c r="L32" s="37"/>
      <c r="M32" s="25">
        <v>43</v>
      </c>
      <c r="N32" s="36">
        <f>(M32*100)/(M32+M35+M36)</f>
        <v>93.47826086956522</v>
      </c>
      <c r="O32" s="37"/>
      <c r="P32" s="25">
        <v>40</v>
      </c>
      <c r="Q32" s="36">
        <f>(P32*100)/(P32+P35+P36)</f>
        <v>97.5609756097561</v>
      </c>
      <c r="R32" s="37"/>
      <c r="S32" s="25">
        <v>29</v>
      </c>
      <c r="T32" s="36">
        <f>(S32*100)/(S32+S35+S36)</f>
        <v>93.54838709677419</v>
      </c>
      <c r="U32" s="37"/>
      <c r="V32" s="25">
        <v>21</v>
      </c>
      <c r="W32" s="36">
        <f>(V32*100)/(V32+V35+V36)</f>
        <v>91.30434782608695</v>
      </c>
      <c r="X32" s="37"/>
    </row>
    <row r="33" spans="1:24" ht="15.75" customHeight="1">
      <c r="A33" s="68"/>
      <c r="B33" s="73"/>
      <c r="C33" s="12">
        <v>4</v>
      </c>
      <c r="D33" s="12">
        <v>13</v>
      </c>
      <c r="E33" s="23"/>
      <c r="F33" s="48"/>
      <c r="G33" s="12">
        <v>8</v>
      </c>
      <c r="H33" s="23"/>
      <c r="I33" s="48"/>
      <c r="J33" s="12">
        <v>9</v>
      </c>
      <c r="K33" s="23"/>
      <c r="L33" s="48"/>
      <c r="M33" s="12">
        <v>10</v>
      </c>
      <c r="N33" s="23"/>
      <c r="O33" s="48"/>
      <c r="P33" s="12">
        <v>5</v>
      </c>
      <c r="Q33" s="23"/>
      <c r="R33" s="48"/>
      <c r="S33" s="12">
        <v>17</v>
      </c>
      <c r="T33" s="23"/>
      <c r="U33" s="48"/>
      <c r="V33" s="12">
        <v>8</v>
      </c>
      <c r="W33" s="23"/>
      <c r="X33" s="48"/>
    </row>
    <row r="34" spans="1:24" ht="15">
      <c r="A34" s="68"/>
      <c r="B34" s="73"/>
      <c r="C34" s="12">
        <v>3</v>
      </c>
      <c r="D34" s="12">
        <v>0</v>
      </c>
      <c r="E34" s="23"/>
      <c r="F34" s="48"/>
      <c r="G34" s="12">
        <v>4</v>
      </c>
      <c r="H34" s="23"/>
      <c r="I34" s="48"/>
      <c r="J34" s="12">
        <v>4</v>
      </c>
      <c r="K34" s="23"/>
      <c r="L34" s="48"/>
      <c r="M34" s="12">
        <v>2</v>
      </c>
      <c r="N34" s="23"/>
      <c r="O34" s="48"/>
      <c r="P34" s="12">
        <v>0</v>
      </c>
      <c r="Q34" s="23"/>
      <c r="R34" s="48"/>
      <c r="S34" s="12">
        <v>6</v>
      </c>
      <c r="T34" s="23"/>
      <c r="U34" s="48"/>
      <c r="V34" s="12">
        <v>4</v>
      </c>
      <c r="W34" s="23"/>
      <c r="X34" s="48"/>
    </row>
    <row r="35" spans="1:24" ht="21" customHeight="1">
      <c r="A35" s="69"/>
      <c r="B35" s="74"/>
      <c r="C35" s="1">
        <v>2</v>
      </c>
      <c r="D35" s="3">
        <v>1</v>
      </c>
      <c r="E35" s="9">
        <f>(D35*100)/(D35+D36+D32)</f>
        <v>1.6666666666666667</v>
      </c>
      <c r="F35" s="38"/>
      <c r="G35" s="3">
        <v>1</v>
      </c>
      <c r="H35" s="9">
        <f>(G35*100)/(G35+G36+G32)</f>
        <v>4.3478260869565215</v>
      </c>
      <c r="I35" s="38"/>
      <c r="J35" s="3">
        <v>3</v>
      </c>
      <c r="K35" s="9">
        <f>(J35*100)/(J35+J36+J32)</f>
        <v>13.636363636363637</v>
      </c>
      <c r="L35" s="38"/>
      <c r="M35" s="3">
        <v>1</v>
      </c>
      <c r="N35" s="9">
        <f>(M35*100)/(M35+M36+M32)</f>
        <v>2.1739130434782608</v>
      </c>
      <c r="O35" s="38"/>
      <c r="P35" s="3">
        <v>0</v>
      </c>
      <c r="Q35" s="9">
        <f>(P35*100)/(P35+P36+P32)</f>
        <v>0</v>
      </c>
      <c r="R35" s="38"/>
      <c r="S35" s="3">
        <v>1</v>
      </c>
      <c r="T35" s="9">
        <f>(S35*100)/(S35+S36+S32)</f>
        <v>3.225806451612903</v>
      </c>
      <c r="U35" s="38"/>
      <c r="V35" s="3">
        <v>1</v>
      </c>
      <c r="W35" s="9">
        <f>(V35*100)/(V35+V36+V32)</f>
        <v>4.3478260869565215</v>
      </c>
      <c r="X35" s="38"/>
    </row>
    <row r="36" spans="1:24" ht="22.5" customHeight="1" thickBot="1">
      <c r="A36" s="70"/>
      <c r="B36" s="75"/>
      <c r="C36" s="3" t="s">
        <v>3</v>
      </c>
      <c r="D36" s="27">
        <v>1</v>
      </c>
      <c r="E36" s="39">
        <f>(D36*100)/(D36+D35+D32)</f>
        <v>1.6666666666666667</v>
      </c>
      <c r="F36" s="40"/>
      <c r="G36" s="27">
        <v>2</v>
      </c>
      <c r="H36" s="39">
        <f>(G36*100)/(G36+G35+G32)</f>
        <v>8.695652173913043</v>
      </c>
      <c r="I36" s="40"/>
      <c r="J36" s="27">
        <v>5</v>
      </c>
      <c r="K36" s="39">
        <f>(J36*100)/(J36+J35+J32)</f>
        <v>22.727272727272727</v>
      </c>
      <c r="L36" s="40"/>
      <c r="M36" s="27">
        <v>2</v>
      </c>
      <c r="N36" s="39">
        <f>(M36*100)/(M36+M35+M32)</f>
        <v>4.3478260869565215</v>
      </c>
      <c r="O36" s="40"/>
      <c r="P36" s="27">
        <v>1</v>
      </c>
      <c r="Q36" s="39">
        <f>(P36*100)/(P36+P35+P32)</f>
        <v>2.4390243902439024</v>
      </c>
      <c r="R36" s="40"/>
      <c r="S36" s="27">
        <v>1</v>
      </c>
      <c r="T36" s="39">
        <f>(S36*100)/(S36+S35+S32)</f>
        <v>3.225806451612903</v>
      </c>
      <c r="U36" s="40"/>
      <c r="V36" s="27">
        <v>1</v>
      </c>
      <c r="W36" s="39">
        <f>(V36*100)/(V36+V35+V32)</f>
        <v>4.3478260869565215</v>
      </c>
      <c r="X36" s="40"/>
    </row>
    <row r="37" spans="1:24" ht="15">
      <c r="A37" s="67" t="s">
        <v>72</v>
      </c>
      <c r="B37" s="72" t="s">
        <v>25</v>
      </c>
      <c r="C37" s="25">
        <v>5</v>
      </c>
      <c r="D37" s="25">
        <v>42</v>
      </c>
      <c r="E37" s="36">
        <f>(D37*100)/(D37+D40+D41)</f>
        <v>97.67441860465117</v>
      </c>
      <c r="F37" s="37"/>
      <c r="G37" s="25">
        <v>24</v>
      </c>
      <c r="H37" s="36">
        <f>(G37*100)/(G37+G40+G41)</f>
        <v>96</v>
      </c>
      <c r="I37" s="37"/>
      <c r="J37" s="25">
        <v>18</v>
      </c>
      <c r="K37" s="36">
        <f>(J37*100)/(J37+J40+J41)</f>
        <v>85.71428571428571</v>
      </c>
      <c r="L37" s="37"/>
      <c r="M37" s="25">
        <v>47</v>
      </c>
      <c r="N37" s="36">
        <f>(M37*100)/(M37+M40+M41)</f>
        <v>97.91666666666667</v>
      </c>
      <c r="O37" s="37"/>
      <c r="P37" s="25">
        <v>45</v>
      </c>
      <c r="Q37" s="36">
        <f>(P37*100)/(P37+P40+P41)</f>
        <v>100</v>
      </c>
      <c r="R37" s="37"/>
      <c r="S37" s="25">
        <v>40</v>
      </c>
      <c r="T37" s="36">
        <f>(S37*100)/(S37+S40+S41)</f>
        <v>95.23809523809524</v>
      </c>
      <c r="U37" s="37"/>
      <c r="V37" s="25">
        <v>34</v>
      </c>
      <c r="W37" s="36">
        <f>(V37*100)/(V37+V40+V41)</f>
        <v>97.14285714285714</v>
      </c>
      <c r="X37" s="37"/>
    </row>
    <row r="38" spans="1:24" ht="15">
      <c r="A38" s="68"/>
      <c r="B38" s="73"/>
      <c r="C38" s="12">
        <v>4</v>
      </c>
      <c r="D38" s="12">
        <v>29</v>
      </c>
      <c r="E38" s="23"/>
      <c r="F38" s="48"/>
      <c r="G38" s="12">
        <v>10</v>
      </c>
      <c r="H38" s="23"/>
      <c r="I38" s="48"/>
      <c r="J38" s="12">
        <v>13</v>
      </c>
      <c r="K38" s="23"/>
      <c r="L38" s="48"/>
      <c r="M38" s="12">
        <v>5</v>
      </c>
      <c r="N38" s="23"/>
      <c r="O38" s="48"/>
      <c r="P38" s="12">
        <v>1</v>
      </c>
      <c r="Q38" s="23"/>
      <c r="R38" s="48"/>
      <c r="S38" s="12">
        <v>11</v>
      </c>
      <c r="T38" s="23"/>
      <c r="U38" s="48"/>
      <c r="V38" s="12">
        <v>0</v>
      </c>
      <c r="W38" s="23"/>
      <c r="X38" s="48"/>
    </row>
    <row r="39" spans="1:24" ht="15">
      <c r="A39" s="68"/>
      <c r="B39" s="73"/>
      <c r="C39" s="12">
        <v>3</v>
      </c>
      <c r="D39" s="12">
        <v>1</v>
      </c>
      <c r="E39" s="23"/>
      <c r="F39" s="48"/>
      <c r="G39" s="12">
        <v>0</v>
      </c>
      <c r="H39" s="23"/>
      <c r="I39" s="48"/>
      <c r="J39" s="12">
        <v>1</v>
      </c>
      <c r="K39" s="23"/>
      <c r="L39" s="48"/>
      <c r="M39" s="12">
        <v>5</v>
      </c>
      <c r="N39" s="23"/>
      <c r="O39" s="48"/>
      <c r="P39" s="12">
        <v>0</v>
      </c>
      <c r="Q39" s="23"/>
      <c r="R39" s="48"/>
      <c r="S39" s="12">
        <v>1</v>
      </c>
      <c r="T39" s="23"/>
      <c r="U39" s="48"/>
      <c r="V39" s="12">
        <v>0</v>
      </c>
      <c r="W39" s="23"/>
      <c r="X39" s="48"/>
    </row>
    <row r="40" spans="1:24" ht="15">
      <c r="A40" s="69"/>
      <c r="B40" s="74"/>
      <c r="C40" s="1">
        <v>2</v>
      </c>
      <c r="D40" s="3">
        <v>1</v>
      </c>
      <c r="E40" s="9">
        <f>(D40*100)/(D40+D41+D37)</f>
        <v>2.3255813953488373</v>
      </c>
      <c r="F40" s="38"/>
      <c r="G40" s="3">
        <v>0</v>
      </c>
      <c r="H40" s="9">
        <f>(G40*100)/(G40+G41+G37)</f>
        <v>0</v>
      </c>
      <c r="I40" s="38"/>
      <c r="J40" s="3">
        <v>1</v>
      </c>
      <c r="K40" s="9">
        <f>(J40*100)/(J40+J41+J37)</f>
        <v>4.761904761904762</v>
      </c>
      <c r="L40" s="38"/>
      <c r="M40" s="3">
        <v>0</v>
      </c>
      <c r="N40" s="9">
        <f>(M40*100)/(M40+M41+M37)</f>
        <v>0</v>
      </c>
      <c r="O40" s="38"/>
      <c r="P40" s="3">
        <v>0</v>
      </c>
      <c r="Q40" s="9">
        <f>(P40*100)/(P40+P41+P37)</f>
        <v>0</v>
      </c>
      <c r="R40" s="38"/>
      <c r="S40" s="3">
        <v>0</v>
      </c>
      <c r="T40" s="9">
        <f>(S40*100)/(S40+S41+S37)</f>
        <v>0</v>
      </c>
      <c r="U40" s="38"/>
      <c r="V40" s="3">
        <v>0</v>
      </c>
      <c r="W40" s="9">
        <f>(V40*100)/(V40+V41+V37)</f>
        <v>0</v>
      </c>
      <c r="X40" s="38"/>
    </row>
    <row r="41" spans="1:24" ht="15.75" thickBot="1">
      <c r="A41" s="70"/>
      <c r="B41" s="75"/>
      <c r="C41" s="3" t="s">
        <v>3</v>
      </c>
      <c r="D41" s="27">
        <v>0</v>
      </c>
      <c r="E41" s="39">
        <f>(D41*100)/(D41+D40+D37)</f>
        <v>0</v>
      </c>
      <c r="F41" s="40"/>
      <c r="G41" s="27">
        <v>1</v>
      </c>
      <c r="H41" s="39">
        <f>(G41*100)/(G41+G40+G37)</f>
        <v>4</v>
      </c>
      <c r="I41" s="40"/>
      <c r="J41" s="27">
        <v>2</v>
      </c>
      <c r="K41" s="39">
        <f>(J41*100)/(J41+J40+J37)</f>
        <v>9.523809523809524</v>
      </c>
      <c r="L41" s="40"/>
      <c r="M41" s="27">
        <v>1</v>
      </c>
      <c r="N41" s="39">
        <f>(M41*100)/(M41+M40+M37)</f>
        <v>2.0833333333333335</v>
      </c>
      <c r="O41" s="40"/>
      <c r="P41" s="27">
        <v>0</v>
      </c>
      <c r="Q41" s="39">
        <f>(P41*100)/(P41+P40+P37)</f>
        <v>0</v>
      </c>
      <c r="R41" s="40"/>
      <c r="S41" s="27">
        <v>2</v>
      </c>
      <c r="T41" s="39">
        <f>(S41*100)/(S41+S40+S37)</f>
        <v>4.761904761904762</v>
      </c>
      <c r="U41" s="40"/>
      <c r="V41" s="27">
        <v>1</v>
      </c>
      <c r="W41" s="39">
        <f>(V41*100)/(V41+V40+V37)</f>
        <v>2.857142857142857</v>
      </c>
      <c r="X41" s="40"/>
    </row>
    <row r="42" spans="1:24" ht="15" customHeight="1">
      <c r="A42" s="67" t="s">
        <v>73</v>
      </c>
      <c r="B42" s="72" t="s">
        <v>26</v>
      </c>
      <c r="C42" s="25">
        <v>5</v>
      </c>
      <c r="D42" s="25">
        <v>57</v>
      </c>
      <c r="E42" s="36">
        <f>(D42*100)/(D42+D45+D46)</f>
        <v>98.27586206896552</v>
      </c>
      <c r="F42" s="37"/>
      <c r="G42" s="25">
        <v>22</v>
      </c>
      <c r="H42" s="36">
        <f>(G42*100)/(G42+G45+G46)</f>
        <v>95.65217391304348</v>
      </c>
      <c r="I42" s="37"/>
      <c r="J42" s="25">
        <v>22</v>
      </c>
      <c r="K42" s="36">
        <f>(J42*100)/(J42+J45+J46)</f>
        <v>91.66666666666667</v>
      </c>
      <c r="L42" s="37"/>
      <c r="M42" s="25">
        <v>44</v>
      </c>
      <c r="N42" s="36">
        <f>(M42*100)/(M42+M45+M46)</f>
        <v>89.79591836734694</v>
      </c>
      <c r="O42" s="37"/>
      <c r="P42" s="25">
        <v>46</v>
      </c>
      <c r="Q42" s="36">
        <f>(P42*100)/(P42+P45+P46)</f>
        <v>100</v>
      </c>
      <c r="R42" s="37"/>
      <c r="S42" s="25">
        <v>48</v>
      </c>
      <c r="T42" s="36">
        <f>(S42*100)/(S42+S45+S46)</f>
        <v>100</v>
      </c>
      <c r="U42" s="37"/>
      <c r="V42" s="25">
        <v>34</v>
      </c>
      <c r="W42" s="36">
        <f>(V42*100)/(V42+V45+V46)</f>
        <v>97.14285714285714</v>
      </c>
      <c r="X42" s="37"/>
    </row>
    <row r="43" spans="1:24" ht="15" customHeight="1">
      <c r="A43" s="68"/>
      <c r="B43" s="73"/>
      <c r="C43" s="12">
        <v>4</v>
      </c>
      <c r="D43" s="12">
        <v>14</v>
      </c>
      <c r="E43" s="23"/>
      <c r="F43" s="48"/>
      <c r="G43" s="12">
        <v>12</v>
      </c>
      <c r="H43" s="23"/>
      <c r="I43" s="48"/>
      <c r="J43" s="12">
        <v>10</v>
      </c>
      <c r="K43" s="23"/>
      <c r="L43" s="48"/>
      <c r="M43" s="12">
        <v>9</v>
      </c>
      <c r="N43" s="23"/>
      <c r="O43" s="48"/>
      <c r="P43" s="12">
        <v>0</v>
      </c>
      <c r="Q43" s="23"/>
      <c r="R43" s="48"/>
      <c r="S43" s="12">
        <v>4</v>
      </c>
      <c r="T43" s="23"/>
      <c r="U43" s="48"/>
      <c r="V43" s="12">
        <v>0</v>
      </c>
      <c r="W43" s="23"/>
      <c r="X43" s="48"/>
    </row>
    <row r="44" spans="1:24" ht="15" customHeight="1">
      <c r="A44" s="68"/>
      <c r="B44" s="73"/>
      <c r="C44" s="12">
        <v>3</v>
      </c>
      <c r="D44" s="12">
        <v>1</v>
      </c>
      <c r="E44" s="23"/>
      <c r="F44" s="48"/>
      <c r="G44" s="12">
        <v>0</v>
      </c>
      <c r="H44" s="23"/>
      <c r="I44" s="48"/>
      <c r="J44" s="12">
        <v>1</v>
      </c>
      <c r="K44" s="23"/>
      <c r="L44" s="48"/>
      <c r="M44" s="12">
        <v>0</v>
      </c>
      <c r="N44" s="23"/>
      <c r="O44" s="48"/>
      <c r="P44" s="12">
        <v>0</v>
      </c>
      <c r="Q44" s="23"/>
      <c r="R44" s="48"/>
      <c r="S44" s="12">
        <v>2</v>
      </c>
      <c r="T44" s="23"/>
      <c r="U44" s="48"/>
      <c r="V44" s="12">
        <v>0</v>
      </c>
      <c r="W44" s="23"/>
      <c r="X44" s="48"/>
    </row>
    <row r="45" spans="1:24" ht="15">
      <c r="A45" s="69"/>
      <c r="B45" s="74"/>
      <c r="C45" s="1">
        <v>2</v>
      </c>
      <c r="D45" s="3">
        <v>0</v>
      </c>
      <c r="E45" s="9">
        <f>(D45*100)/(D42+D45+D46)</f>
        <v>0</v>
      </c>
      <c r="F45" s="38"/>
      <c r="G45" s="3">
        <v>0</v>
      </c>
      <c r="H45" s="9">
        <f>(G45*100)/(G42+G45+G46)</f>
        <v>0</v>
      </c>
      <c r="I45" s="38"/>
      <c r="J45" s="3">
        <v>0</v>
      </c>
      <c r="K45" s="9">
        <f>(J45*100)/(J42+J45+J46)</f>
        <v>0</v>
      </c>
      <c r="L45" s="38"/>
      <c r="M45" s="3">
        <v>1</v>
      </c>
      <c r="N45" s="9">
        <f>(M45*100)/(M42+M45+M46)</f>
        <v>2.0408163265306123</v>
      </c>
      <c r="O45" s="38"/>
      <c r="P45" s="3">
        <v>0</v>
      </c>
      <c r="Q45" s="9">
        <f>(P45*100)/(P42+P45+P46)</f>
        <v>0</v>
      </c>
      <c r="R45" s="38"/>
      <c r="S45" s="3">
        <v>0</v>
      </c>
      <c r="T45" s="9">
        <f>(S45*100)/(S42+S45+S46)</f>
        <v>0</v>
      </c>
      <c r="U45" s="38"/>
      <c r="V45" s="3">
        <v>0</v>
      </c>
      <c r="W45" s="9">
        <f>(V45*100)/(V42+V45+V46)</f>
        <v>0</v>
      </c>
      <c r="X45" s="38"/>
    </row>
    <row r="46" spans="1:24" ht="15.75" thickBot="1">
      <c r="A46" s="70"/>
      <c r="B46" s="75"/>
      <c r="C46" s="3" t="s">
        <v>3</v>
      </c>
      <c r="D46" s="27">
        <v>1</v>
      </c>
      <c r="E46" s="39">
        <f>(D46*100)/(D46+D45+D42)</f>
        <v>1.7241379310344827</v>
      </c>
      <c r="F46" s="40"/>
      <c r="G46" s="27">
        <v>1</v>
      </c>
      <c r="H46" s="39">
        <f>(G46*100)/(G46+G45+G42)</f>
        <v>4.3478260869565215</v>
      </c>
      <c r="I46" s="40"/>
      <c r="J46" s="27">
        <v>2</v>
      </c>
      <c r="K46" s="39">
        <f>(J46*100)/(J46+J45+J42)</f>
        <v>8.333333333333334</v>
      </c>
      <c r="L46" s="40"/>
      <c r="M46" s="27">
        <v>4</v>
      </c>
      <c r="N46" s="39">
        <f>(M46*100)/(M46+M45+M42)</f>
        <v>8.16326530612245</v>
      </c>
      <c r="O46" s="40"/>
      <c r="P46" s="27">
        <v>0</v>
      </c>
      <c r="Q46" s="39">
        <f>(P46*100)/(P46+P45+P42)</f>
        <v>0</v>
      </c>
      <c r="R46" s="40"/>
      <c r="S46" s="27">
        <v>0</v>
      </c>
      <c r="T46" s="39">
        <f>(S46*100)/(S46+S45+S42)</f>
        <v>0</v>
      </c>
      <c r="U46" s="40"/>
      <c r="V46" s="27">
        <v>1</v>
      </c>
      <c r="W46" s="39">
        <f>(V46*100)/(V46+V45+V42)</f>
        <v>2.857142857142857</v>
      </c>
      <c r="X46" s="40"/>
    </row>
    <row r="47" spans="1:24" ht="15">
      <c r="A47" s="67" t="s">
        <v>74</v>
      </c>
      <c r="B47" s="72" t="s">
        <v>27</v>
      </c>
      <c r="C47" s="25" t="s">
        <v>17</v>
      </c>
      <c r="D47" s="25">
        <v>49</v>
      </c>
      <c r="E47" s="36">
        <f>(D47*100)/(D47+D49+D50)</f>
        <v>94.23076923076923</v>
      </c>
      <c r="F47" s="37"/>
      <c r="G47" s="25">
        <v>26</v>
      </c>
      <c r="H47" s="36">
        <f>(G47*100)/(G47+G49+G50)</f>
        <v>96.29629629629629</v>
      </c>
      <c r="I47" s="37"/>
      <c r="J47" s="25">
        <v>15</v>
      </c>
      <c r="K47" s="36">
        <f>(J47*100)/(J47+J49+J50)</f>
        <v>75</v>
      </c>
      <c r="L47" s="37"/>
      <c r="M47" s="25">
        <v>47</v>
      </c>
      <c r="N47" s="36">
        <f>(M47*100)/(M47+M49+M50)</f>
        <v>94</v>
      </c>
      <c r="O47" s="37"/>
      <c r="P47" s="25">
        <v>41</v>
      </c>
      <c r="Q47" s="36">
        <f>(P47*100)/(P47+P49+P50)</f>
        <v>100</v>
      </c>
      <c r="R47" s="37"/>
      <c r="S47" s="25">
        <v>46</v>
      </c>
      <c r="T47" s="36">
        <f>(S47*100)/(S47+S49+S50)</f>
        <v>100</v>
      </c>
      <c r="U47" s="37"/>
      <c r="V47" s="25">
        <v>27</v>
      </c>
      <c r="W47" s="36">
        <f>(V47*100)/(V47+V49+V50)</f>
        <v>90</v>
      </c>
      <c r="X47" s="37"/>
    </row>
    <row r="48" spans="1:24" ht="15">
      <c r="A48" s="68"/>
      <c r="B48" s="73"/>
      <c r="C48" s="3" t="s">
        <v>28</v>
      </c>
      <c r="D48" s="12">
        <v>21</v>
      </c>
      <c r="E48" s="23"/>
      <c r="F48" s="48"/>
      <c r="G48" s="12">
        <v>8</v>
      </c>
      <c r="H48" s="23"/>
      <c r="I48" s="48"/>
      <c r="J48" s="12">
        <v>15</v>
      </c>
      <c r="K48" s="23"/>
      <c r="L48" s="48"/>
      <c r="M48" s="12">
        <v>8</v>
      </c>
      <c r="N48" s="23"/>
      <c r="O48" s="48"/>
      <c r="P48" s="12">
        <v>5</v>
      </c>
      <c r="Q48" s="23"/>
      <c r="R48" s="48"/>
      <c r="S48" s="12">
        <v>8</v>
      </c>
      <c r="T48" s="23"/>
      <c r="U48" s="48"/>
      <c r="V48" s="12">
        <v>5</v>
      </c>
      <c r="W48" s="23"/>
      <c r="X48" s="48"/>
    </row>
    <row r="49" spans="1:24" ht="15.75" thickBot="1">
      <c r="A49" s="69"/>
      <c r="B49" s="74"/>
      <c r="C49" s="27" t="s">
        <v>18</v>
      </c>
      <c r="D49" s="3">
        <v>1</v>
      </c>
      <c r="E49" s="9">
        <f>(D49*100)/(D47+D49+D50)</f>
        <v>1.9230769230769231</v>
      </c>
      <c r="F49" s="38"/>
      <c r="G49" s="3">
        <v>0</v>
      </c>
      <c r="H49" s="9">
        <f>(G49*100)/(G47+G49+G50)</f>
        <v>0</v>
      </c>
      <c r="I49" s="38"/>
      <c r="J49" s="3">
        <v>0</v>
      </c>
      <c r="K49" s="9">
        <f>(J49*100)/(J47+J49+J50)</f>
        <v>0</v>
      </c>
      <c r="L49" s="38"/>
      <c r="M49" s="3">
        <v>0</v>
      </c>
      <c r="N49" s="9">
        <f>(M49*100)/(M47+M49+M50)</f>
        <v>0</v>
      </c>
      <c r="O49" s="38"/>
      <c r="P49" s="3">
        <v>0</v>
      </c>
      <c r="Q49" s="9">
        <f>(P49*100)/(P47+P49+P50)</f>
        <v>0</v>
      </c>
      <c r="R49" s="38"/>
      <c r="S49" s="3">
        <v>0</v>
      </c>
      <c r="T49" s="9">
        <f>(S49*100)/(S47+S49+S50)</f>
        <v>0</v>
      </c>
      <c r="U49" s="38"/>
      <c r="V49" s="3">
        <v>1</v>
      </c>
      <c r="W49" s="9">
        <f>(V49*100)/(V47+V49+V50)</f>
        <v>3.3333333333333335</v>
      </c>
      <c r="X49" s="38"/>
    </row>
    <row r="50" spans="1:24" ht="18" customHeight="1" thickBot="1">
      <c r="A50" s="70"/>
      <c r="B50" s="75"/>
      <c r="C50" s="1" t="s">
        <v>20</v>
      </c>
      <c r="D50" s="27">
        <v>2</v>
      </c>
      <c r="E50" s="39">
        <f>(D50*100)/(D47+D49+D50)</f>
        <v>3.8461538461538463</v>
      </c>
      <c r="F50" s="40"/>
      <c r="G50" s="27">
        <v>1</v>
      </c>
      <c r="H50" s="39">
        <f>(G50*100)/(G47+G49+G50)</f>
        <v>3.7037037037037037</v>
      </c>
      <c r="I50" s="40"/>
      <c r="J50" s="27">
        <v>5</v>
      </c>
      <c r="K50" s="39">
        <f>(J50*100)/(J47+J49+J50)</f>
        <v>25</v>
      </c>
      <c r="L50" s="40"/>
      <c r="M50" s="27">
        <v>3</v>
      </c>
      <c r="N50" s="39">
        <f>(M50*100)/(M47+M49+M50)</f>
        <v>6</v>
      </c>
      <c r="O50" s="40"/>
      <c r="P50" s="27">
        <v>0</v>
      </c>
      <c r="Q50" s="39">
        <f>(P50*100)/(P47+P49+P50)</f>
        <v>0</v>
      </c>
      <c r="R50" s="40"/>
      <c r="S50" s="27">
        <v>0</v>
      </c>
      <c r="T50" s="39">
        <f>(S50*100)/(S47+S49+S50)</f>
        <v>0</v>
      </c>
      <c r="U50" s="40"/>
      <c r="V50" s="27">
        <v>2</v>
      </c>
      <c r="W50" s="39">
        <f>(V50*100)/(V47+V49+V50)</f>
        <v>6.666666666666667</v>
      </c>
      <c r="X50" s="40"/>
    </row>
    <row r="51" spans="1:24" ht="18" customHeight="1" thickBot="1">
      <c r="A51" s="49"/>
      <c r="B51" s="61" t="s">
        <v>29</v>
      </c>
      <c r="C51" s="1" t="s">
        <v>30</v>
      </c>
      <c r="D51" s="18">
        <v>55</v>
      </c>
      <c r="E51" s="36">
        <f>((D51+D52)*100)/(D51+D52+D53+D54+D55)</f>
        <v>98.63013698630137</v>
      </c>
      <c r="F51" s="51">
        <v>10</v>
      </c>
      <c r="G51" s="18">
        <v>22</v>
      </c>
      <c r="H51" s="36">
        <f>((G51+G52)*100)/(G51+G52+G53+G54+G55)</f>
        <v>91.42857142857143</v>
      </c>
      <c r="I51" s="51">
        <v>10</v>
      </c>
      <c r="J51" s="18">
        <v>22</v>
      </c>
      <c r="K51" s="36">
        <f>((J51+J52)*100)/(J51+J52+J53+J54+J55)</f>
        <v>97.14285714285714</v>
      </c>
      <c r="L51" s="51">
        <v>10</v>
      </c>
      <c r="M51" s="18">
        <v>47</v>
      </c>
      <c r="N51" s="36">
        <f>((M51+M52)*100)/(M51+M52+M53+M54+M55)</f>
        <v>98.27586206896552</v>
      </c>
      <c r="O51" s="51">
        <v>10</v>
      </c>
      <c r="P51" s="18">
        <v>40</v>
      </c>
      <c r="Q51" s="36">
        <f>((P51+P52)*100)/(P51+P52+P53+P54+P55)</f>
        <v>100</v>
      </c>
      <c r="R51" s="51">
        <v>10</v>
      </c>
      <c r="S51" s="18">
        <v>38</v>
      </c>
      <c r="T51" s="36">
        <f>((S51+S52)*100)/(S51+S52+S53+S54+S55)</f>
        <v>92.5925925925926</v>
      </c>
      <c r="U51" s="51">
        <v>10</v>
      </c>
      <c r="V51" s="18">
        <v>28</v>
      </c>
      <c r="W51" s="36">
        <f>((V51+V52)*100)/(V51+V52+V53+V54+V55)</f>
        <v>97.14285714285714</v>
      </c>
      <c r="X51" s="51">
        <v>10</v>
      </c>
    </row>
    <row r="52" spans="1:24" ht="25.5" customHeight="1" thickBot="1">
      <c r="A52" s="67" t="s">
        <v>75</v>
      </c>
      <c r="B52" s="62"/>
      <c r="C52" s="1" t="s">
        <v>32</v>
      </c>
      <c r="D52" s="25">
        <v>17</v>
      </c>
      <c r="E52" s="36"/>
      <c r="F52" s="37"/>
      <c r="G52" s="25">
        <v>10</v>
      </c>
      <c r="H52" s="36"/>
      <c r="I52" s="37"/>
      <c r="J52" s="25">
        <v>12</v>
      </c>
      <c r="K52" s="36"/>
      <c r="L52" s="37"/>
      <c r="M52" s="25">
        <v>10</v>
      </c>
      <c r="N52" s="36"/>
      <c r="O52" s="37"/>
      <c r="P52" s="25">
        <v>6</v>
      </c>
      <c r="Q52" s="36"/>
      <c r="R52" s="37"/>
      <c r="S52" s="25">
        <v>12</v>
      </c>
      <c r="T52" s="36"/>
      <c r="U52" s="37"/>
      <c r="V52" s="25">
        <v>6</v>
      </c>
      <c r="W52" s="36"/>
      <c r="X52" s="37"/>
    </row>
    <row r="53" spans="1:24" ht="25.5" customHeight="1">
      <c r="A53" s="68"/>
      <c r="B53" s="62"/>
      <c r="C53" s="25" t="s">
        <v>31</v>
      </c>
      <c r="D53" s="12">
        <v>1</v>
      </c>
      <c r="E53" s="23"/>
      <c r="F53" s="48"/>
      <c r="G53" s="12">
        <v>3</v>
      </c>
      <c r="H53" s="23"/>
      <c r="I53" s="48"/>
      <c r="J53" s="12">
        <v>1</v>
      </c>
      <c r="K53" s="23"/>
      <c r="L53" s="48"/>
      <c r="M53" s="12">
        <v>0</v>
      </c>
      <c r="N53" s="23"/>
      <c r="O53" s="48"/>
      <c r="P53" s="12">
        <v>0</v>
      </c>
      <c r="Q53" s="23"/>
      <c r="R53" s="48"/>
      <c r="S53" s="12">
        <v>3</v>
      </c>
      <c r="T53" s="23"/>
      <c r="U53" s="48"/>
      <c r="V53" s="12">
        <v>1</v>
      </c>
      <c r="W53" s="23"/>
      <c r="X53" s="48"/>
    </row>
    <row r="54" spans="1:24" ht="21" customHeight="1">
      <c r="A54" s="69"/>
      <c r="B54" s="62"/>
      <c r="C54" s="3" t="s">
        <v>33</v>
      </c>
      <c r="D54" s="3">
        <v>0</v>
      </c>
      <c r="E54" s="9"/>
      <c r="F54" s="38"/>
      <c r="G54" s="3">
        <v>0</v>
      </c>
      <c r="H54" s="9"/>
      <c r="I54" s="38"/>
      <c r="J54" s="3">
        <v>0</v>
      </c>
      <c r="K54" s="9"/>
      <c r="L54" s="38"/>
      <c r="M54" s="3">
        <v>0</v>
      </c>
      <c r="N54" s="9"/>
      <c r="O54" s="38"/>
      <c r="P54" s="3">
        <v>0</v>
      </c>
      <c r="Q54" s="9"/>
      <c r="R54" s="38"/>
      <c r="S54" s="3">
        <v>0</v>
      </c>
      <c r="T54" s="9"/>
      <c r="U54" s="38"/>
      <c r="V54" s="3">
        <v>0</v>
      </c>
      <c r="W54" s="9"/>
      <c r="X54" s="38"/>
    </row>
    <row r="55" spans="1:24" ht="27.75" customHeight="1" thickBot="1">
      <c r="A55" s="70"/>
      <c r="B55" s="63"/>
      <c r="C55" s="27" t="s">
        <v>20</v>
      </c>
      <c r="D55" s="27">
        <v>0</v>
      </c>
      <c r="E55" s="39"/>
      <c r="F55" s="40"/>
      <c r="G55" s="27">
        <v>0</v>
      </c>
      <c r="H55" s="39"/>
      <c r="I55" s="40"/>
      <c r="J55" s="27">
        <v>0</v>
      </c>
      <c r="K55" s="39">
        <f>(J55*H541)/(J52+J54+J55)</f>
        <v>0</v>
      </c>
      <c r="L55" s="40"/>
      <c r="M55" s="27">
        <v>1</v>
      </c>
      <c r="N55" s="39"/>
      <c r="O55" s="40"/>
      <c r="P55" s="27">
        <v>0</v>
      </c>
      <c r="Q55" s="39"/>
      <c r="R55" s="40"/>
      <c r="S55" s="27">
        <v>1</v>
      </c>
      <c r="T55" s="39"/>
      <c r="U55" s="40"/>
      <c r="V55" s="27">
        <v>0</v>
      </c>
      <c r="W55" s="39"/>
      <c r="X55" s="40"/>
    </row>
    <row r="56" spans="1:24" ht="15">
      <c r="A56" s="67" t="s">
        <v>76</v>
      </c>
      <c r="B56" s="78" t="s">
        <v>34</v>
      </c>
      <c r="C56" s="1" t="s">
        <v>30</v>
      </c>
      <c r="D56" s="25">
        <v>57</v>
      </c>
      <c r="E56" s="36">
        <f>((D56+D57)*100)/(D56+D57)</f>
        <v>100</v>
      </c>
      <c r="F56" s="37">
        <v>10</v>
      </c>
      <c r="G56" s="25">
        <v>26</v>
      </c>
      <c r="H56" s="36">
        <f>((G56+G57+G58)*100)/(G56+G57+G58+G59+G60)</f>
        <v>100</v>
      </c>
      <c r="I56" s="37">
        <v>10</v>
      </c>
      <c r="J56" s="25">
        <v>13</v>
      </c>
      <c r="K56" s="36">
        <f>((J56+J57+J58)*100)/(J56+J57+J58+J60)</f>
        <v>97.14285714285714</v>
      </c>
      <c r="L56" s="37">
        <v>10</v>
      </c>
      <c r="M56" s="25">
        <v>50</v>
      </c>
      <c r="N56" s="36">
        <f>((M56+M57+M58)*100)/(M56+M57+M58+M59+M60)</f>
        <v>100</v>
      </c>
      <c r="O56" s="37">
        <v>10</v>
      </c>
      <c r="P56" s="25">
        <v>43</v>
      </c>
      <c r="Q56" s="36">
        <f>(P56*100)/(P56+P59+P60)</f>
        <v>100</v>
      </c>
      <c r="R56" s="37">
        <v>10</v>
      </c>
      <c r="S56" s="25">
        <v>43</v>
      </c>
      <c r="T56" s="36">
        <f>(S56*100)/(S56+S59+S60)</f>
        <v>100</v>
      </c>
      <c r="U56" s="37">
        <v>10</v>
      </c>
      <c r="V56" s="25">
        <v>33</v>
      </c>
      <c r="W56" s="36">
        <f>(V56*100)/(V56+V59+V60)</f>
        <v>100</v>
      </c>
      <c r="X56" s="37">
        <v>10</v>
      </c>
    </row>
    <row r="57" spans="1:24" ht="15.75" thickBot="1">
      <c r="A57" s="68"/>
      <c r="B57" s="79"/>
      <c r="C57" s="1" t="s">
        <v>32</v>
      </c>
      <c r="D57" s="12">
        <v>16</v>
      </c>
      <c r="E57" s="23"/>
      <c r="F57" s="48"/>
      <c r="G57" s="12">
        <v>7</v>
      </c>
      <c r="H57" s="23"/>
      <c r="I57" s="48"/>
      <c r="J57" s="12">
        <v>17</v>
      </c>
      <c r="K57" s="23"/>
      <c r="L57" s="48"/>
      <c r="M57" s="12">
        <v>6</v>
      </c>
      <c r="N57" s="23"/>
      <c r="O57" s="48"/>
      <c r="P57" s="12">
        <v>3</v>
      </c>
      <c r="Q57" s="23"/>
      <c r="R57" s="48"/>
      <c r="S57" s="12">
        <v>11</v>
      </c>
      <c r="T57" s="23"/>
      <c r="U57" s="48"/>
      <c r="V57" s="12">
        <v>2</v>
      </c>
      <c r="W57" s="23"/>
      <c r="X57" s="48"/>
    </row>
    <row r="58" spans="1:24" ht="15">
      <c r="A58" s="68"/>
      <c r="B58" s="79"/>
      <c r="C58" s="25" t="s">
        <v>31</v>
      </c>
      <c r="D58" s="12">
        <v>0</v>
      </c>
      <c r="E58" s="23"/>
      <c r="F58" s="48"/>
      <c r="G58" s="12">
        <v>2</v>
      </c>
      <c r="H58" s="23"/>
      <c r="I58" s="48"/>
      <c r="J58" s="12">
        <v>4</v>
      </c>
      <c r="K58" s="23"/>
      <c r="L58" s="48"/>
      <c r="M58" s="12">
        <v>2</v>
      </c>
      <c r="N58" s="23"/>
      <c r="O58" s="48"/>
      <c r="P58" s="12">
        <v>0</v>
      </c>
      <c r="Q58" s="23"/>
      <c r="R58" s="48"/>
      <c r="S58" s="12">
        <v>0</v>
      </c>
      <c r="T58" s="23"/>
      <c r="U58" s="48"/>
      <c r="V58" s="12">
        <v>0</v>
      </c>
      <c r="W58" s="23"/>
      <c r="X58" s="48"/>
    </row>
    <row r="59" spans="1:24" ht="15.75" customHeight="1">
      <c r="A59" s="69"/>
      <c r="B59" s="80"/>
      <c r="C59" s="3" t="s">
        <v>33</v>
      </c>
      <c r="D59" s="3">
        <v>0</v>
      </c>
      <c r="E59" s="9"/>
      <c r="F59" s="38"/>
      <c r="G59" s="3">
        <v>0</v>
      </c>
      <c r="H59" s="9"/>
      <c r="I59" s="38"/>
      <c r="J59" s="3">
        <v>0</v>
      </c>
      <c r="K59" s="9"/>
      <c r="L59" s="38"/>
      <c r="M59" s="3">
        <v>0</v>
      </c>
      <c r="N59" s="9"/>
      <c r="O59" s="38"/>
      <c r="P59" s="3">
        <v>0</v>
      </c>
      <c r="Q59" s="9"/>
      <c r="R59" s="38"/>
      <c r="S59" s="3">
        <v>0</v>
      </c>
      <c r="T59" s="9"/>
      <c r="U59" s="38"/>
      <c r="V59" s="3">
        <v>0</v>
      </c>
      <c r="W59" s="9"/>
      <c r="X59" s="38"/>
    </row>
    <row r="60" spans="1:24" ht="15.75" thickBot="1">
      <c r="A60" s="70"/>
      <c r="B60" s="81"/>
      <c r="C60" s="27" t="s">
        <v>20</v>
      </c>
      <c r="D60" s="27">
        <v>0</v>
      </c>
      <c r="E60" s="39"/>
      <c r="F60" s="40"/>
      <c r="G60" s="27">
        <v>0</v>
      </c>
      <c r="H60" s="39"/>
      <c r="I60" s="40"/>
      <c r="J60" s="27">
        <v>1</v>
      </c>
      <c r="K60" s="39"/>
      <c r="L60" s="40"/>
      <c r="M60" s="27">
        <v>0</v>
      </c>
      <c r="N60" s="39"/>
      <c r="O60" s="40"/>
      <c r="P60" s="27">
        <v>0</v>
      </c>
      <c r="Q60" s="39"/>
      <c r="R60" s="40"/>
      <c r="S60" s="27">
        <v>0</v>
      </c>
      <c r="T60" s="39"/>
      <c r="U60" s="40"/>
      <c r="V60" s="27">
        <v>0</v>
      </c>
      <c r="W60" s="39"/>
      <c r="X60" s="40"/>
    </row>
    <row r="61" spans="1:24" ht="15.75" thickBot="1">
      <c r="A61" s="49"/>
      <c r="B61" s="64" t="s">
        <v>35</v>
      </c>
      <c r="C61" s="25" t="s">
        <v>17</v>
      </c>
      <c r="D61" s="18">
        <v>62</v>
      </c>
      <c r="E61" s="50"/>
      <c r="F61" s="51"/>
      <c r="G61" s="18">
        <v>27</v>
      </c>
      <c r="H61" s="50"/>
      <c r="I61" s="51"/>
      <c r="J61" s="18">
        <v>22</v>
      </c>
      <c r="K61" s="50"/>
      <c r="L61" s="51"/>
      <c r="M61" s="18">
        <v>51</v>
      </c>
      <c r="N61" s="50"/>
      <c r="O61" s="51"/>
      <c r="P61" s="18">
        <v>41</v>
      </c>
      <c r="Q61" s="50"/>
      <c r="R61" s="51"/>
      <c r="S61" s="18">
        <v>46</v>
      </c>
      <c r="T61" s="50"/>
      <c r="U61" s="51"/>
      <c r="V61" s="18">
        <v>34</v>
      </c>
      <c r="W61" s="50"/>
      <c r="X61" s="51"/>
    </row>
    <row r="62" spans="1:24" ht="18" customHeight="1">
      <c r="A62" s="67" t="s">
        <v>77</v>
      </c>
      <c r="B62" s="65"/>
      <c r="C62" s="3" t="s">
        <v>28</v>
      </c>
      <c r="D62" s="25">
        <v>10</v>
      </c>
      <c r="E62" s="36">
        <f>(D62*100)/(D62+D63+D64)</f>
        <v>90.9090909090909</v>
      </c>
      <c r="F62" s="37"/>
      <c r="G62" s="25">
        <v>6</v>
      </c>
      <c r="H62" s="36">
        <f>(G62*100)/(G62+G63+G64)</f>
        <v>75</v>
      </c>
      <c r="I62" s="37"/>
      <c r="J62" s="25">
        <v>10</v>
      </c>
      <c r="K62" s="36">
        <f>(J62*100)/(J62+J63+J64)</f>
        <v>76.92307692307692</v>
      </c>
      <c r="L62" s="37"/>
      <c r="M62" s="25">
        <v>5</v>
      </c>
      <c r="N62" s="36">
        <f>(M62*100)/(M62+M63+M64)</f>
        <v>71.42857142857143</v>
      </c>
      <c r="O62" s="37"/>
      <c r="P62" s="25">
        <v>5</v>
      </c>
      <c r="Q62" s="36">
        <f>(P62*100)/(P62+P63+P64)</f>
        <v>100</v>
      </c>
      <c r="R62" s="37"/>
      <c r="S62" s="25">
        <v>8</v>
      </c>
      <c r="T62" s="36">
        <f>(S62*100)/(S62+S63+S64)</f>
        <v>100</v>
      </c>
      <c r="U62" s="37"/>
      <c r="V62" s="25">
        <v>1</v>
      </c>
      <c r="W62" s="36">
        <f>(V62*100)/(V62+V63+V64)</f>
        <v>100</v>
      </c>
      <c r="X62" s="37"/>
    </row>
    <row r="63" spans="1:24" ht="16.5" customHeight="1" thickBot="1">
      <c r="A63" s="69"/>
      <c r="B63" s="65"/>
      <c r="C63" s="27" t="s">
        <v>18</v>
      </c>
      <c r="D63" s="3">
        <v>0</v>
      </c>
      <c r="E63" s="9">
        <f>(D63*100)/(D62+D63+D64)</f>
        <v>0</v>
      </c>
      <c r="F63" s="38"/>
      <c r="G63" s="3">
        <v>0</v>
      </c>
      <c r="H63" s="9">
        <f>(G63*100)/(G62+G63+G64)</f>
        <v>0</v>
      </c>
      <c r="I63" s="38"/>
      <c r="J63" s="3">
        <v>1</v>
      </c>
      <c r="K63" s="9">
        <f>(J63*100)/(J62+J63+J64)</f>
        <v>7.6923076923076925</v>
      </c>
      <c r="L63" s="38"/>
      <c r="M63" s="3">
        <v>1</v>
      </c>
      <c r="N63" s="9">
        <f>(M63*100)/(M62+M63+M64)</f>
        <v>14.285714285714286</v>
      </c>
      <c r="O63" s="38"/>
      <c r="P63" s="3">
        <v>0</v>
      </c>
      <c r="Q63" s="9">
        <f>(P63*100)/(P62+P63+P64)</f>
        <v>0</v>
      </c>
      <c r="R63" s="38"/>
      <c r="S63" s="3">
        <v>0</v>
      </c>
      <c r="T63" s="9">
        <f>(S63*100)/(S62+S63+S64)</f>
        <v>0</v>
      </c>
      <c r="U63" s="38"/>
      <c r="V63" s="3">
        <v>0</v>
      </c>
      <c r="W63" s="9">
        <f>(V63*100)/(V62+V63+V64)</f>
        <v>0</v>
      </c>
      <c r="X63" s="38"/>
    </row>
    <row r="64" spans="1:24" ht="14.25" customHeight="1" thickBot="1">
      <c r="A64" s="70"/>
      <c r="B64" s="66"/>
      <c r="C64" s="1" t="s">
        <v>20</v>
      </c>
      <c r="D64" s="27">
        <v>1</v>
      </c>
      <c r="E64" s="39">
        <f>(D64*100)/(D62+D63+D64)</f>
        <v>9.090909090909092</v>
      </c>
      <c r="F64" s="40"/>
      <c r="G64" s="27">
        <v>2</v>
      </c>
      <c r="H64" s="39">
        <f>(G64*100)/(G62+G63+G64)</f>
        <v>25</v>
      </c>
      <c r="I64" s="40"/>
      <c r="J64" s="27">
        <v>2</v>
      </c>
      <c r="K64" s="39">
        <f>(J64*100)/(J62+J63+J64)</f>
        <v>15.384615384615385</v>
      </c>
      <c r="L64" s="40"/>
      <c r="M64" s="27">
        <v>1</v>
      </c>
      <c r="N64" s="39">
        <f>(M64*100)/(M62+M63+M64)</f>
        <v>14.285714285714286</v>
      </c>
      <c r="O64" s="40"/>
      <c r="P64" s="27">
        <v>0</v>
      </c>
      <c r="Q64" s="39">
        <f>(P64*100)/(P62+P63+P64)</f>
        <v>0</v>
      </c>
      <c r="R64" s="40"/>
      <c r="S64" s="27">
        <v>0</v>
      </c>
      <c r="T64" s="39">
        <f>(S64*100)/(S62+S63+S64)</f>
        <v>0</v>
      </c>
      <c r="U64" s="40"/>
      <c r="V64" s="27">
        <v>0</v>
      </c>
      <c r="W64" s="39">
        <f>(V64*100)/(V62+V63+V64)</f>
        <v>0</v>
      </c>
      <c r="X64" s="40"/>
    </row>
    <row r="65" spans="1:24" ht="15">
      <c r="A65" s="67" t="s">
        <v>78</v>
      </c>
      <c r="B65" s="72" t="s">
        <v>36</v>
      </c>
      <c r="C65" s="25" t="s">
        <v>37</v>
      </c>
      <c r="D65" s="25">
        <v>67</v>
      </c>
      <c r="E65" s="36">
        <f>(D65*100)/(D65+D67+D68)</f>
        <v>100</v>
      </c>
      <c r="F65" s="37"/>
      <c r="G65" s="25">
        <v>32</v>
      </c>
      <c r="H65" s="36">
        <f>(G65*100)/(G65+G67+G68)</f>
        <v>100</v>
      </c>
      <c r="I65" s="37"/>
      <c r="J65" s="25">
        <v>28</v>
      </c>
      <c r="K65" s="36">
        <f>(J65*100)/(J65+J67+J68)</f>
        <v>87.5</v>
      </c>
      <c r="L65" s="37"/>
      <c r="M65" s="25">
        <v>51</v>
      </c>
      <c r="N65" s="36">
        <f>(M65*100)/(M65+M67+M68)</f>
        <v>100</v>
      </c>
      <c r="O65" s="37"/>
      <c r="P65" s="25">
        <v>43</v>
      </c>
      <c r="Q65" s="36">
        <f>(P65*100)/(P65+P67+P68)</f>
        <v>100</v>
      </c>
      <c r="R65" s="37"/>
      <c r="S65" s="25">
        <v>52</v>
      </c>
      <c r="T65" s="36">
        <f>(S65*100)/(S65+S67+S68)</f>
        <v>100</v>
      </c>
      <c r="U65" s="37"/>
      <c r="V65" s="25">
        <v>33</v>
      </c>
      <c r="W65" s="36">
        <f>(V65*100)/(V65+V67+V68)</f>
        <v>94.28571428571429</v>
      </c>
      <c r="X65" s="37"/>
    </row>
    <row r="66" spans="1:24" ht="45">
      <c r="A66" s="68"/>
      <c r="B66" s="73"/>
      <c r="C66" s="52" t="s">
        <v>38</v>
      </c>
      <c r="D66" s="12">
        <v>6</v>
      </c>
      <c r="E66" s="23"/>
      <c r="F66" s="48"/>
      <c r="G66" s="12">
        <v>3</v>
      </c>
      <c r="H66" s="23"/>
      <c r="I66" s="48"/>
      <c r="J66" s="12">
        <v>3</v>
      </c>
      <c r="K66" s="23"/>
      <c r="L66" s="48"/>
      <c r="M66" s="12">
        <v>7</v>
      </c>
      <c r="N66" s="23"/>
      <c r="O66" s="48"/>
      <c r="P66" s="12">
        <v>3</v>
      </c>
      <c r="Q66" s="23"/>
      <c r="R66" s="48"/>
      <c r="S66" s="12">
        <v>2</v>
      </c>
      <c r="T66" s="23"/>
      <c r="U66" s="48"/>
      <c r="V66" s="12">
        <v>0</v>
      </c>
      <c r="W66" s="23"/>
      <c r="X66" s="48"/>
    </row>
    <row r="67" spans="1:24" ht="15">
      <c r="A67" s="69"/>
      <c r="B67" s="74"/>
      <c r="C67" s="53" t="s">
        <v>39</v>
      </c>
      <c r="D67" s="3">
        <v>0</v>
      </c>
      <c r="E67" s="9">
        <f>(D67*100)/(D65+D67+D68)</f>
        <v>0</v>
      </c>
      <c r="F67" s="38"/>
      <c r="G67" s="3">
        <v>0</v>
      </c>
      <c r="H67" s="9">
        <f>(G67*100)/(G65+G67+G68)</f>
        <v>0</v>
      </c>
      <c r="I67" s="38"/>
      <c r="J67" s="3">
        <v>0</v>
      </c>
      <c r="K67" s="9">
        <f>(J67*100)/(J65+J67+J68)</f>
        <v>0</v>
      </c>
      <c r="L67" s="38"/>
      <c r="M67" s="3">
        <v>0</v>
      </c>
      <c r="N67" s="9">
        <f>(M67*100)/(M65+M67+M68)</f>
        <v>0</v>
      </c>
      <c r="O67" s="38"/>
      <c r="P67" s="3">
        <v>0</v>
      </c>
      <c r="Q67" s="9">
        <f>(P67*100)/(P65+P67+P68)</f>
        <v>0</v>
      </c>
      <c r="R67" s="38"/>
      <c r="S67" s="3">
        <v>0</v>
      </c>
      <c r="T67" s="9">
        <f>(S67*100)/(S65+S67+S68)</f>
        <v>0</v>
      </c>
      <c r="U67" s="38"/>
      <c r="V67" s="3">
        <v>0</v>
      </c>
      <c r="W67" s="9">
        <f>(V67*100)/(V65+V67+V68)</f>
        <v>0</v>
      </c>
      <c r="X67" s="38"/>
    </row>
    <row r="68" spans="1:24" ht="15.75" thickBot="1">
      <c r="A68" s="70"/>
      <c r="B68" s="75"/>
      <c r="C68" s="27" t="s">
        <v>20</v>
      </c>
      <c r="D68" s="27">
        <v>0</v>
      </c>
      <c r="E68" s="39">
        <f>(D68*100)/(D65+D67+D68)</f>
        <v>0</v>
      </c>
      <c r="F68" s="40"/>
      <c r="G68" s="27">
        <v>0</v>
      </c>
      <c r="H68" s="39">
        <f>(G68*100)/(G65+G67+G68)</f>
        <v>0</v>
      </c>
      <c r="I68" s="40"/>
      <c r="J68" s="27">
        <v>4</v>
      </c>
      <c r="K68" s="39">
        <f>(J68*100)/(J65+J67+J68)</f>
        <v>12.5</v>
      </c>
      <c r="L68" s="40"/>
      <c r="M68" s="27">
        <v>0</v>
      </c>
      <c r="N68" s="39">
        <f>(M68*100)/(M65+M67+M68)</f>
        <v>0</v>
      </c>
      <c r="O68" s="40"/>
      <c r="P68" s="27">
        <v>0</v>
      </c>
      <c r="Q68" s="39">
        <f>(P68*100)/(P65+P67+P68)</f>
        <v>0</v>
      </c>
      <c r="R68" s="40"/>
      <c r="S68" s="27">
        <v>0</v>
      </c>
      <c r="T68" s="39">
        <f>(S68*100)/(S65+S67+S68)</f>
        <v>0</v>
      </c>
      <c r="U68" s="40"/>
      <c r="V68" s="27">
        <v>2</v>
      </c>
      <c r="W68" s="39">
        <f>(V68*100)/(V65+V67+V68)</f>
        <v>5.714285714285714</v>
      </c>
      <c r="X68" s="40"/>
    </row>
    <row r="69" spans="1:24" ht="15" customHeight="1">
      <c r="A69" s="67" t="s">
        <v>79</v>
      </c>
      <c r="B69" s="72" t="s">
        <v>40</v>
      </c>
      <c r="C69" s="25" t="s">
        <v>41</v>
      </c>
      <c r="D69" s="28">
        <v>72</v>
      </c>
      <c r="E69" s="36">
        <f>(D69*100)/(D69+D71+D72)</f>
        <v>98.63013698630137</v>
      </c>
      <c r="F69" s="37"/>
      <c r="G69" s="28">
        <v>34</v>
      </c>
      <c r="H69" s="36">
        <f>(G69*100)/(G69+G71+G72)</f>
        <v>97.14285714285714</v>
      </c>
      <c r="I69" s="37"/>
      <c r="J69" s="28">
        <v>32</v>
      </c>
      <c r="K69" s="36">
        <f>(J69*100)/(J69+J71+J72)</f>
        <v>94.11764705882354</v>
      </c>
      <c r="L69" s="37"/>
      <c r="M69" s="28">
        <v>57</v>
      </c>
      <c r="N69" s="36">
        <f>(M69*100)/(M69+M71+M72)</f>
        <v>98.27586206896552</v>
      </c>
      <c r="O69" s="37"/>
      <c r="P69" s="28">
        <v>45</v>
      </c>
      <c r="Q69" s="36">
        <f>(P69*100)/(P69+P71+P72)</f>
        <v>97.82608695652173</v>
      </c>
      <c r="R69" s="37"/>
      <c r="S69" s="28">
        <v>51</v>
      </c>
      <c r="T69" s="36">
        <f>(S69*100)/(S69+S71+S72)</f>
        <v>94.44444444444444</v>
      </c>
      <c r="U69" s="37"/>
      <c r="V69" s="28">
        <v>33</v>
      </c>
      <c r="W69" s="36">
        <f>(V69*100)/(V69+V71+V72)</f>
        <v>97.05882352941177</v>
      </c>
      <c r="X69" s="37"/>
    </row>
    <row r="70" spans="1:24" ht="15" customHeight="1">
      <c r="A70" s="68"/>
      <c r="B70" s="73"/>
      <c r="C70" s="12" t="s">
        <v>42</v>
      </c>
      <c r="D70" s="52">
        <v>0</v>
      </c>
      <c r="E70" s="23"/>
      <c r="F70" s="48"/>
      <c r="G70" s="52">
        <v>0</v>
      </c>
      <c r="H70" s="23"/>
      <c r="I70" s="48"/>
      <c r="J70" s="52">
        <v>1</v>
      </c>
      <c r="K70" s="23"/>
      <c r="L70" s="48"/>
      <c r="M70" s="52">
        <v>0</v>
      </c>
      <c r="N70" s="23"/>
      <c r="O70" s="48"/>
      <c r="P70" s="52">
        <v>0</v>
      </c>
      <c r="Q70" s="23"/>
      <c r="R70" s="48"/>
      <c r="S70" s="52">
        <v>0</v>
      </c>
      <c r="T70" s="23"/>
      <c r="U70" s="48"/>
      <c r="V70" s="52">
        <v>1</v>
      </c>
      <c r="W70" s="23"/>
      <c r="X70" s="48"/>
    </row>
    <row r="71" spans="1:24" ht="15" customHeight="1">
      <c r="A71" s="69"/>
      <c r="B71" s="74"/>
      <c r="C71" s="3" t="s">
        <v>43</v>
      </c>
      <c r="D71" s="4">
        <v>0</v>
      </c>
      <c r="E71" s="9">
        <f>(D71*100)/(D69+D71+D72)</f>
        <v>0</v>
      </c>
      <c r="F71" s="38"/>
      <c r="G71" s="4">
        <v>0</v>
      </c>
      <c r="H71" s="9">
        <f>(G71*100)/(G69+G71+G72)</f>
        <v>0</v>
      </c>
      <c r="I71" s="38"/>
      <c r="J71" s="4">
        <v>0</v>
      </c>
      <c r="K71" s="9">
        <f>(J71*100)/(J69+J71+J72)</f>
        <v>0</v>
      </c>
      <c r="L71" s="38"/>
      <c r="M71" s="4">
        <v>0</v>
      </c>
      <c r="N71" s="9">
        <f>(M71*100)/(M69+M71+M72)</f>
        <v>0</v>
      </c>
      <c r="O71" s="38"/>
      <c r="P71" s="4">
        <v>0</v>
      </c>
      <c r="Q71" s="9">
        <f>(P71*100)/(P69+P71+P72)</f>
        <v>0</v>
      </c>
      <c r="R71" s="38"/>
      <c r="S71" s="4">
        <v>0</v>
      </c>
      <c r="T71" s="9">
        <f>(S71*100)/(S69+S71+S72)</f>
        <v>0</v>
      </c>
      <c r="U71" s="38"/>
      <c r="V71" s="4">
        <v>0</v>
      </c>
      <c r="W71" s="9">
        <f>(V71*100)/(V69+V71+V72)</f>
        <v>0</v>
      </c>
      <c r="X71" s="38"/>
    </row>
    <row r="72" spans="1:24" ht="15" customHeight="1" thickBot="1">
      <c r="A72" s="70"/>
      <c r="B72" s="75"/>
      <c r="C72" s="27" t="s">
        <v>20</v>
      </c>
      <c r="D72" s="29">
        <v>1</v>
      </c>
      <c r="E72" s="39">
        <f>(D72*100)/(D69+D71+D72)</f>
        <v>1.36986301369863</v>
      </c>
      <c r="F72" s="40"/>
      <c r="G72" s="29">
        <v>1</v>
      </c>
      <c r="H72" s="39">
        <f>(G72*100)/(G69+G71+G72)</f>
        <v>2.857142857142857</v>
      </c>
      <c r="I72" s="40">
        <v>0</v>
      </c>
      <c r="J72" s="29">
        <v>2</v>
      </c>
      <c r="K72" s="39">
        <f>(J72*100)/(J69+J71+J72)</f>
        <v>5.882352941176471</v>
      </c>
      <c r="L72" s="40"/>
      <c r="M72" s="29">
        <v>1</v>
      </c>
      <c r="N72" s="39">
        <f>(M72*100)/(M69+M71+M72)</f>
        <v>1.7241379310344827</v>
      </c>
      <c r="O72" s="40"/>
      <c r="P72" s="29">
        <v>1</v>
      </c>
      <c r="Q72" s="39">
        <f>(P72*100)/(P69+P71+P72)</f>
        <v>2.1739130434782608</v>
      </c>
      <c r="R72" s="40"/>
      <c r="S72" s="29">
        <v>3</v>
      </c>
      <c r="T72" s="39">
        <f>(S72*100)/(S69+S71+S72)</f>
        <v>5.555555555555555</v>
      </c>
      <c r="U72" s="40"/>
      <c r="V72" s="29">
        <v>1</v>
      </c>
      <c r="W72" s="39">
        <f>(V72*100)/(V69+V71+V72)</f>
        <v>2.9411764705882355</v>
      </c>
      <c r="X72" s="40"/>
    </row>
    <row r="73" spans="1:24" ht="15">
      <c r="A73" s="67" t="s">
        <v>80</v>
      </c>
      <c r="B73" s="90" t="s">
        <v>44</v>
      </c>
      <c r="C73" s="25" t="s">
        <v>17</v>
      </c>
      <c r="D73" s="28">
        <v>65</v>
      </c>
      <c r="E73" s="36">
        <f>((D73+D74)*100)/(D73+D74+D75+D76)</f>
        <v>98.63013698630137</v>
      </c>
      <c r="F73" s="37">
        <v>10</v>
      </c>
      <c r="G73" s="28">
        <v>28</v>
      </c>
      <c r="H73" s="36">
        <f>((G73+G74)*100)/(G73+G74+G75+G76)</f>
        <v>97.14285714285714</v>
      </c>
      <c r="I73" s="37">
        <v>10</v>
      </c>
      <c r="J73" s="28">
        <v>23</v>
      </c>
      <c r="K73" s="36">
        <f>((J73+J74)*100)/(J73+J74+J75+J76)</f>
        <v>94.28571428571429</v>
      </c>
      <c r="L73" s="37">
        <v>10</v>
      </c>
      <c r="M73" s="28">
        <v>52</v>
      </c>
      <c r="N73" s="36">
        <f>((M73+M74)*100)/(M73+M74+M75+M76)</f>
        <v>96.55172413793103</v>
      </c>
      <c r="O73" s="37">
        <v>10</v>
      </c>
      <c r="P73" s="28">
        <v>40</v>
      </c>
      <c r="Q73" s="36">
        <f>((P73+P74)*100)/(P73+P74+P75+P76)</f>
        <v>100</v>
      </c>
      <c r="R73" s="37">
        <v>10</v>
      </c>
      <c r="S73" s="28">
        <v>49</v>
      </c>
      <c r="T73" s="36">
        <f>((S73+S74)*100)/(S73+S74+S75+S76)</f>
        <v>100</v>
      </c>
      <c r="U73" s="37">
        <v>10</v>
      </c>
      <c r="V73" s="28">
        <v>31</v>
      </c>
      <c r="W73" s="36">
        <f>((V73+V74)*100)/(V73+V74+V75+V76)</f>
        <v>94.28571428571429</v>
      </c>
      <c r="X73" s="37">
        <v>10</v>
      </c>
    </row>
    <row r="74" spans="1:24" ht="15">
      <c r="A74" s="68"/>
      <c r="B74" s="91"/>
      <c r="C74" s="3" t="s">
        <v>28</v>
      </c>
      <c r="D74" s="52">
        <v>7</v>
      </c>
      <c r="E74" s="23"/>
      <c r="F74" s="48"/>
      <c r="G74" s="52">
        <v>6</v>
      </c>
      <c r="H74" s="23"/>
      <c r="I74" s="48"/>
      <c r="J74" s="52">
        <v>10</v>
      </c>
      <c r="K74" s="23"/>
      <c r="L74" s="48"/>
      <c r="M74" s="52">
        <v>4</v>
      </c>
      <c r="N74" s="23"/>
      <c r="O74" s="48"/>
      <c r="P74" s="52">
        <v>6</v>
      </c>
      <c r="Q74" s="23"/>
      <c r="R74" s="48"/>
      <c r="S74" s="52">
        <v>5</v>
      </c>
      <c r="T74" s="23"/>
      <c r="U74" s="48"/>
      <c r="V74" s="52">
        <v>2</v>
      </c>
      <c r="W74" s="23"/>
      <c r="X74" s="48"/>
    </row>
    <row r="75" spans="1:24" ht="15.75" thickBot="1">
      <c r="A75" s="69"/>
      <c r="B75" s="91"/>
      <c r="C75" s="27" t="s">
        <v>18</v>
      </c>
      <c r="D75" s="4">
        <v>0</v>
      </c>
      <c r="E75" s="9"/>
      <c r="F75" s="38"/>
      <c r="G75" s="4">
        <v>0</v>
      </c>
      <c r="H75" s="9"/>
      <c r="I75" s="38"/>
      <c r="J75" s="4">
        <v>0</v>
      </c>
      <c r="K75" s="9"/>
      <c r="L75" s="38"/>
      <c r="M75" s="4">
        <v>1</v>
      </c>
      <c r="N75" s="9"/>
      <c r="O75" s="38"/>
      <c r="P75" s="4">
        <v>0</v>
      </c>
      <c r="Q75" s="9"/>
      <c r="R75" s="38"/>
      <c r="S75" s="4">
        <v>0</v>
      </c>
      <c r="T75" s="9"/>
      <c r="U75" s="38"/>
      <c r="V75" s="4">
        <v>1</v>
      </c>
      <c r="W75" s="9"/>
      <c r="X75" s="38"/>
    </row>
    <row r="76" spans="1:24" ht="15.75" thickBot="1">
      <c r="A76" s="70"/>
      <c r="B76" s="92"/>
      <c r="C76" s="1" t="s">
        <v>20</v>
      </c>
      <c r="D76" s="29">
        <v>1</v>
      </c>
      <c r="E76" s="39"/>
      <c r="F76" s="40"/>
      <c r="G76" s="29">
        <v>1</v>
      </c>
      <c r="H76" s="39"/>
      <c r="I76" s="40"/>
      <c r="J76" s="29">
        <v>2</v>
      </c>
      <c r="K76" s="39"/>
      <c r="L76" s="40"/>
      <c r="M76" s="29">
        <v>1</v>
      </c>
      <c r="N76" s="39"/>
      <c r="O76" s="40"/>
      <c r="P76" s="29">
        <v>0</v>
      </c>
      <c r="Q76" s="39"/>
      <c r="R76" s="40"/>
      <c r="S76" s="29">
        <v>0</v>
      </c>
      <c r="T76" s="39"/>
      <c r="U76" s="40"/>
      <c r="V76" s="29">
        <v>1</v>
      </c>
      <c r="W76" s="39"/>
      <c r="X76" s="40"/>
    </row>
    <row r="77" spans="1:24" ht="15.75" customHeight="1">
      <c r="A77" s="60">
        <v>17</v>
      </c>
      <c r="B77" s="76" t="s">
        <v>5</v>
      </c>
      <c r="C77" s="12" t="s">
        <v>6</v>
      </c>
      <c r="D77" s="12">
        <v>8</v>
      </c>
      <c r="E77" s="23"/>
      <c r="F77" s="35"/>
      <c r="G77" s="12">
        <v>4</v>
      </c>
      <c r="H77" s="23"/>
      <c r="I77" s="35"/>
      <c r="J77" s="12">
        <v>1</v>
      </c>
      <c r="K77" s="23"/>
      <c r="L77" s="35"/>
      <c r="M77" s="12">
        <v>8</v>
      </c>
      <c r="N77" s="23"/>
      <c r="O77" s="35"/>
      <c r="P77" s="12">
        <v>6</v>
      </c>
      <c r="Q77" s="23"/>
      <c r="R77" s="35"/>
      <c r="S77" s="12">
        <v>7</v>
      </c>
      <c r="T77" s="23"/>
      <c r="U77" s="35"/>
      <c r="V77" s="12">
        <v>3</v>
      </c>
      <c r="W77" s="23"/>
      <c r="X77" s="35"/>
    </row>
    <row r="78" spans="1:24" ht="15">
      <c r="A78" s="59"/>
      <c r="B78" s="77"/>
      <c r="C78" s="3" t="s">
        <v>7</v>
      </c>
      <c r="D78" s="3">
        <v>65</v>
      </c>
      <c r="E78" s="9"/>
      <c r="F78" s="14"/>
      <c r="G78" s="3">
        <v>31</v>
      </c>
      <c r="H78" s="9"/>
      <c r="I78" s="14"/>
      <c r="J78" s="3">
        <v>34</v>
      </c>
      <c r="K78" s="9"/>
      <c r="L78" s="14"/>
      <c r="M78" s="3">
        <v>50</v>
      </c>
      <c r="N78" s="9"/>
      <c r="O78" s="14"/>
      <c r="P78" s="3">
        <v>40</v>
      </c>
      <c r="Q78" s="9"/>
      <c r="R78" s="14"/>
      <c r="S78" s="3">
        <v>48</v>
      </c>
      <c r="T78" s="9"/>
      <c r="U78" s="14"/>
      <c r="V78" s="3">
        <v>32</v>
      </c>
      <c r="W78" s="9"/>
      <c r="X78" s="14"/>
    </row>
    <row r="79" spans="1:24" ht="15.75" customHeight="1">
      <c r="A79" s="59">
        <v>18</v>
      </c>
      <c r="B79" s="82" t="s">
        <v>58</v>
      </c>
      <c r="C79" s="3" t="s">
        <v>59</v>
      </c>
      <c r="D79" s="3">
        <v>44</v>
      </c>
      <c r="E79" s="9"/>
      <c r="F79" s="14"/>
      <c r="G79" s="3">
        <v>25</v>
      </c>
      <c r="H79" s="9"/>
      <c r="I79" s="14"/>
      <c r="J79" s="3">
        <v>27</v>
      </c>
      <c r="K79" s="9"/>
      <c r="L79" s="14"/>
      <c r="M79" s="3">
        <v>38</v>
      </c>
      <c r="N79" s="9"/>
      <c r="O79" s="14"/>
      <c r="P79" s="3">
        <v>26</v>
      </c>
      <c r="Q79" s="9"/>
      <c r="R79" s="14"/>
      <c r="S79" s="3">
        <v>30</v>
      </c>
      <c r="T79" s="9"/>
      <c r="U79" s="14"/>
      <c r="V79" s="3">
        <v>18</v>
      </c>
      <c r="W79" s="9"/>
      <c r="X79" s="14"/>
    </row>
    <row r="80" spans="1:24" ht="15">
      <c r="A80" s="59"/>
      <c r="B80" s="83"/>
      <c r="C80" s="3" t="s">
        <v>60</v>
      </c>
      <c r="D80" s="3">
        <v>26</v>
      </c>
      <c r="E80" s="9"/>
      <c r="F80" s="14"/>
      <c r="G80" s="3">
        <v>10</v>
      </c>
      <c r="H80" s="9"/>
      <c r="I80" s="14"/>
      <c r="J80" s="3">
        <v>7</v>
      </c>
      <c r="K80" s="9"/>
      <c r="L80" s="14"/>
      <c r="M80" s="3">
        <v>19</v>
      </c>
      <c r="N80" s="9"/>
      <c r="O80" s="14"/>
      <c r="P80" s="3">
        <v>18</v>
      </c>
      <c r="Q80" s="9"/>
      <c r="R80" s="14"/>
      <c r="S80" s="3">
        <v>20</v>
      </c>
      <c r="T80" s="9"/>
      <c r="U80" s="14"/>
      <c r="V80" s="3">
        <v>13</v>
      </c>
      <c r="W80" s="9"/>
      <c r="X80" s="14"/>
    </row>
    <row r="81" spans="1:24" ht="15">
      <c r="A81" s="59"/>
      <c r="B81" s="83"/>
      <c r="C81" s="3" t="s">
        <v>61</v>
      </c>
      <c r="D81" s="3">
        <v>2</v>
      </c>
      <c r="E81" s="9"/>
      <c r="F81" s="14"/>
      <c r="G81" s="3">
        <v>0</v>
      </c>
      <c r="H81" s="9"/>
      <c r="I81" s="14"/>
      <c r="J81" s="3">
        <v>1</v>
      </c>
      <c r="K81" s="9"/>
      <c r="L81" s="14"/>
      <c r="M81" s="3">
        <v>1</v>
      </c>
      <c r="N81" s="9"/>
      <c r="O81" s="14"/>
      <c r="P81" s="3">
        <v>2</v>
      </c>
      <c r="Q81" s="9"/>
      <c r="R81" s="14"/>
      <c r="S81" s="3">
        <v>3</v>
      </c>
      <c r="T81" s="9"/>
      <c r="U81" s="14"/>
      <c r="V81" s="3">
        <v>4</v>
      </c>
      <c r="W81" s="9"/>
      <c r="X81" s="14"/>
    </row>
    <row r="82" spans="1:24" ht="15">
      <c r="A82" s="59"/>
      <c r="B82" s="84"/>
      <c r="C82" s="3" t="s">
        <v>62</v>
      </c>
      <c r="D82" s="3">
        <v>1</v>
      </c>
      <c r="E82" s="9"/>
      <c r="F82" s="14"/>
      <c r="G82" s="3">
        <v>0</v>
      </c>
      <c r="H82" s="9"/>
      <c r="I82" s="14"/>
      <c r="J82" s="3">
        <v>0</v>
      </c>
      <c r="K82" s="9"/>
      <c r="L82" s="14"/>
      <c r="M82" s="3">
        <v>0</v>
      </c>
      <c r="N82" s="9"/>
      <c r="O82" s="14"/>
      <c r="P82" s="3">
        <v>0</v>
      </c>
      <c r="Q82" s="9"/>
      <c r="R82" s="14"/>
      <c r="S82" s="3">
        <v>1</v>
      </c>
      <c r="T82" s="9"/>
      <c r="U82" s="14"/>
      <c r="V82" s="3">
        <v>0</v>
      </c>
      <c r="W82" s="9"/>
      <c r="X82" s="14"/>
    </row>
    <row r="83" spans="1:24" ht="15">
      <c r="A83" s="59">
        <v>19</v>
      </c>
      <c r="B83" s="71" t="s">
        <v>81</v>
      </c>
      <c r="C83" s="3" t="s">
        <v>8</v>
      </c>
      <c r="D83" s="3">
        <v>3</v>
      </c>
      <c r="E83" s="9"/>
      <c r="F83" s="14"/>
      <c r="G83" s="3">
        <v>5</v>
      </c>
      <c r="H83" s="9"/>
      <c r="I83" s="14"/>
      <c r="J83" s="3">
        <v>5</v>
      </c>
      <c r="K83" s="9"/>
      <c r="L83" s="14"/>
      <c r="M83" s="3">
        <v>11</v>
      </c>
      <c r="N83" s="9"/>
      <c r="O83" s="14"/>
      <c r="P83" s="3">
        <v>5</v>
      </c>
      <c r="Q83" s="9"/>
      <c r="R83" s="14"/>
      <c r="S83" s="3">
        <v>15</v>
      </c>
      <c r="T83" s="9"/>
      <c r="U83" s="14"/>
      <c r="V83" s="3">
        <v>9</v>
      </c>
      <c r="W83" s="9"/>
      <c r="X83" s="14"/>
    </row>
    <row r="84" spans="1:24" ht="15">
      <c r="A84" s="59"/>
      <c r="B84" s="71"/>
      <c r="C84" s="3" t="s">
        <v>11</v>
      </c>
      <c r="D84" s="3">
        <v>21</v>
      </c>
      <c r="E84" s="9"/>
      <c r="F84" s="14"/>
      <c r="G84" s="3">
        <v>15</v>
      </c>
      <c r="H84" s="9"/>
      <c r="I84" s="14"/>
      <c r="J84" s="3">
        <v>17</v>
      </c>
      <c r="K84" s="9"/>
      <c r="L84" s="14"/>
      <c r="M84" s="3">
        <v>22</v>
      </c>
      <c r="N84" s="9"/>
      <c r="O84" s="14"/>
      <c r="P84" s="3">
        <v>26</v>
      </c>
      <c r="Q84" s="9"/>
      <c r="R84" s="14"/>
      <c r="S84" s="3">
        <v>21</v>
      </c>
      <c r="T84" s="9"/>
      <c r="U84" s="14"/>
      <c r="V84" s="3">
        <v>20</v>
      </c>
      <c r="W84" s="9"/>
      <c r="X84" s="14"/>
    </row>
    <row r="85" spans="1:24" ht="15">
      <c r="A85" s="59"/>
      <c r="B85" s="71"/>
      <c r="C85" s="3" t="s">
        <v>10</v>
      </c>
      <c r="D85" s="3">
        <v>7</v>
      </c>
      <c r="E85" s="9"/>
      <c r="F85" s="14"/>
      <c r="G85" s="3">
        <v>1</v>
      </c>
      <c r="H85" s="9"/>
      <c r="I85" s="14"/>
      <c r="J85" s="3">
        <v>2</v>
      </c>
      <c r="K85" s="9"/>
      <c r="L85" s="14"/>
      <c r="M85" s="3">
        <v>2</v>
      </c>
      <c r="N85" s="9"/>
      <c r="O85" s="14"/>
      <c r="P85" s="3">
        <v>2</v>
      </c>
      <c r="Q85" s="9"/>
      <c r="R85" s="14"/>
      <c r="S85" s="3">
        <v>1</v>
      </c>
      <c r="T85" s="9"/>
      <c r="U85" s="14"/>
      <c r="V85" s="3">
        <v>0</v>
      </c>
      <c r="W85" s="9"/>
      <c r="X85" s="14"/>
    </row>
    <row r="86" spans="1:24" ht="15">
      <c r="A86" s="59"/>
      <c r="B86" s="71"/>
      <c r="C86" s="3" t="s">
        <v>9</v>
      </c>
      <c r="D86" s="3">
        <v>42</v>
      </c>
      <c r="E86" s="9"/>
      <c r="F86" s="14"/>
      <c r="G86" s="3">
        <v>14</v>
      </c>
      <c r="H86" s="9"/>
      <c r="I86" s="14"/>
      <c r="J86" s="3">
        <v>11</v>
      </c>
      <c r="K86" s="9"/>
      <c r="L86" s="14"/>
      <c r="M86" s="3">
        <v>53</v>
      </c>
      <c r="N86" s="9"/>
      <c r="O86" s="14"/>
      <c r="P86" s="3">
        <v>13</v>
      </c>
      <c r="Q86" s="9"/>
      <c r="R86" s="14"/>
      <c r="S86" s="3">
        <v>17</v>
      </c>
      <c r="T86" s="9"/>
      <c r="U86" s="14"/>
      <c r="V86" s="3">
        <v>6</v>
      </c>
      <c r="W86" s="9"/>
      <c r="X86" s="14"/>
    </row>
    <row r="87" spans="1:24" ht="28.5" customHeight="1">
      <c r="A87" s="59">
        <v>920</v>
      </c>
      <c r="B87" s="58" t="s">
        <v>82</v>
      </c>
      <c r="C87" s="31" t="s">
        <v>45</v>
      </c>
      <c r="D87" s="3">
        <v>32</v>
      </c>
      <c r="E87" s="9"/>
      <c r="F87" s="14"/>
      <c r="G87" s="3">
        <v>16</v>
      </c>
      <c r="H87" s="9"/>
      <c r="I87" s="14"/>
      <c r="J87" s="3">
        <v>16</v>
      </c>
      <c r="K87" s="9"/>
      <c r="L87" s="14"/>
      <c r="M87" s="3">
        <v>34</v>
      </c>
      <c r="N87" s="9"/>
      <c r="O87" s="14"/>
      <c r="P87" s="3">
        <v>26</v>
      </c>
      <c r="Q87" s="9"/>
      <c r="R87" s="14"/>
      <c r="S87" s="3">
        <v>34</v>
      </c>
      <c r="T87" s="9"/>
      <c r="U87" s="14"/>
      <c r="V87" s="3">
        <v>15</v>
      </c>
      <c r="W87" s="9"/>
      <c r="X87" s="14"/>
    </row>
    <row r="88" spans="1:24" ht="18.75" customHeight="1">
      <c r="A88" s="59"/>
      <c r="B88" s="58"/>
      <c r="C88" s="7" t="s">
        <v>46</v>
      </c>
      <c r="D88" s="3">
        <v>41</v>
      </c>
      <c r="E88" s="9"/>
      <c r="F88" s="14"/>
      <c r="G88" s="3">
        <v>19</v>
      </c>
      <c r="H88" s="9"/>
      <c r="I88" s="14"/>
      <c r="J88" s="3">
        <v>19</v>
      </c>
      <c r="K88" s="9"/>
      <c r="L88" s="14"/>
      <c r="M88" s="3">
        <v>26</v>
      </c>
      <c r="N88" s="9"/>
      <c r="O88" s="14"/>
      <c r="P88" s="3">
        <v>20</v>
      </c>
      <c r="Q88" s="9"/>
      <c r="R88" s="14"/>
      <c r="S88" s="3">
        <v>20</v>
      </c>
      <c r="T88" s="9"/>
      <c r="U88" s="14"/>
      <c r="V88" s="3">
        <v>20</v>
      </c>
      <c r="W88" s="9"/>
      <c r="X88" s="14"/>
    </row>
    <row r="89" spans="1:24" ht="45" customHeight="1">
      <c r="A89" s="59">
        <v>21</v>
      </c>
      <c r="B89" s="58" t="s">
        <v>47</v>
      </c>
      <c r="C89" s="32" t="s">
        <v>48</v>
      </c>
      <c r="D89" s="3">
        <v>6</v>
      </c>
      <c r="E89" s="6"/>
      <c r="F89" s="14"/>
      <c r="G89" s="3">
        <v>1</v>
      </c>
      <c r="H89" s="6"/>
      <c r="I89" s="14"/>
      <c r="J89" s="3">
        <v>4</v>
      </c>
      <c r="K89" s="6"/>
      <c r="L89" s="14"/>
      <c r="M89" s="3">
        <v>4</v>
      </c>
      <c r="N89" s="6"/>
      <c r="O89" s="14"/>
      <c r="P89" s="3">
        <v>7</v>
      </c>
      <c r="Q89" s="6"/>
      <c r="R89" s="14"/>
      <c r="S89" s="3">
        <v>12</v>
      </c>
      <c r="T89" s="6"/>
      <c r="U89" s="14"/>
      <c r="V89" s="3">
        <v>3</v>
      </c>
      <c r="W89" s="6"/>
      <c r="X89" s="14"/>
    </row>
    <row r="90" spans="1:24" ht="31.5" customHeight="1">
      <c r="A90" s="59"/>
      <c r="B90" s="58"/>
      <c r="C90" s="8" t="s">
        <v>49</v>
      </c>
      <c r="D90" s="3">
        <v>45</v>
      </c>
      <c r="E90" s="6"/>
      <c r="F90" s="14"/>
      <c r="G90" s="3">
        <v>22</v>
      </c>
      <c r="H90" s="6"/>
      <c r="I90" s="14"/>
      <c r="J90" s="3">
        <v>14</v>
      </c>
      <c r="K90" s="6"/>
      <c r="L90" s="14"/>
      <c r="M90" s="3">
        <v>40</v>
      </c>
      <c r="N90" s="6"/>
      <c r="O90" s="14"/>
      <c r="P90" s="3">
        <v>32</v>
      </c>
      <c r="Q90" s="6"/>
      <c r="R90" s="14"/>
      <c r="S90" s="3">
        <v>33</v>
      </c>
      <c r="T90" s="6"/>
      <c r="U90" s="14"/>
      <c r="V90" s="3">
        <v>18</v>
      </c>
      <c r="W90" s="6"/>
      <c r="X90" s="14"/>
    </row>
    <row r="91" spans="1:24" ht="30" customHeight="1">
      <c r="A91" s="59"/>
      <c r="B91" s="58"/>
      <c r="C91" s="8" t="s">
        <v>50</v>
      </c>
      <c r="D91" s="3">
        <v>22</v>
      </c>
      <c r="E91" s="6"/>
      <c r="F91" s="14"/>
      <c r="G91" s="3">
        <v>12</v>
      </c>
      <c r="H91" s="6"/>
      <c r="I91" s="14"/>
      <c r="J91" s="3">
        <v>17</v>
      </c>
      <c r="K91" s="6"/>
      <c r="L91" s="14"/>
      <c r="M91" s="3">
        <v>14</v>
      </c>
      <c r="N91" s="6"/>
      <c r="O91" s="14"/>
      <c r="P91" s="3">
        <v>7</v>
      </c>
      <c r="Q91" s="6"/>
      <c r="R91" s="14"/>
      <c r="S91" s="3">
        <v>9</v>
      </c>
      <c r="T91" s="6"/>
      <c r="U91" s="14"/>
      <c r="V91" s="3">
        <v>14</v>
      </c>
      <c r="W91" s="6"/>
      <c r="X91" s="14"/>
    </row>
    <row r="92" spans="1:24" ht="15">
      <c r="A92" s="3"/>
      <c r="B92" s="34"/>
      <c r="C92" s="33"/>
      <c r="D92" s="3"/>
      <c r="E92" s="3"/>
      <c r="F92" s="16">
        <f>SUM(F21+F22+F51+F56+F73)</f>
        <v>49</v>
      </c>
      <c r="G92" s="3"/>
      <c r="H92" s="3"/>
      <c r="I92" s="16">
        <f>SUM(I21+I22+I51+I56+I73)</f>
        <v>49</v>
      </c>
      <c r="J92" s="3"/>
      <c r="K92" s="3"/>
      <c r="L92" s="16">
        <f>SUM(L21+L22+L51+L56+L73)</f>
        <v>47</v>
      </c>
      <c r="M92" s="3"/>
      <c r="N92" s="3"/>
      <c r="O92" s="16">
        <f>SUM(O21+O22+O51+O56+O73)</f>
        <v>50</v>
      </c>
      <c r="P92" s="3"/>
      <c r="Q92" s="3"/>
      <c r="R92" s="16">
        <f>SUM(R21+R22+R51+R56+R73)</f>
        <v>50</v>
      </c>
      <c r="S92" s="3"/>
      <c r="T92" s="3"/>
      <c r="U92" s="16">
        <f>SUM(U21+U22+U51+U56+U73)</f>
        <v>49</v>
      </c>
      <c r="V92" s="3"/>
      <c r="W92" s="3"/>
      <c r="X92" s="16">
        <f>SUM(X21+X22+X51+X56+X73)</f>
        <v>49</v>
      </c>
    </row>
    <row r="93" spans="6:24" ht="15">
      <c r="F93" s="1" t="s">
        <v>64</v>
      </c>
      <c r="I93" s="54">
        <v>0.931</v>
      </c>
      <c r="L93" s="54">
        <v>0.908</v>
      </c>
      <c r="O93" s="54">
        <v>0.977</v>
      </c>
      <c r="R93" s="54">
        <v>0.998</v>
      </c>
      <c r="U93" s="54">
        <v>0.948</v>
      </c>
      <c r="X93" s="54">
        <v>0.958</v>
      </c>
    </row>
  </sheetData>
  <sheetProtection/>
  <mergeCells count="49">
    <mergeCell ref="B73:B76"/>
    <mergeCell ref="B47:B50"/>
    <mergeCell ref="B42:B46"/>
    <mergeCell ref="B27:B31"/>
    <mergeCell ref="B32:B36"/>
    <mergeCell ref="B65:B68"/>
    <mergeCell ref="A8:A10"/>
    <mergeCell ref="B11:B15"/>
    <mergeCell ref="B16:B21"/>
    <mergeCell ref="B22:B26"/>
    <mergeCell ref="B37:B41"/>
    <mergeCell ref="A27:A31"/>
    <mergeCell ref="A47:A50"/>
    <mergeCell ref="B77:B78"/>
    <mergeCell ref="B56:B60"/>
    <mergeCell ref="A5:A7"/>
    <mergeCell ref="B79:B82"/>
    <mergeCell ref="B5:B7"/>
    <mergeCell ref="B8:B10"/>
    <mergeCell ref="A11:A15"/>
    <mergeCell ref="A16:A21"/>
    <mergeCell ref="A22:A26"/>
    <mergeCell ref="A69:A72"/>
    <mergeCell ref="B69:B72"/>
    <mergeCell ref="A73:A76"/>
    <mergeCell ref="A87:A88"/>
    <mergeCell ref="A32:A36"/>
    <mergeCell ref="A37:A41"/>
    <mergeCell ref="A42:A46"/>
    <mergeCell ref="A62:A64"/>
    <mergeCell ref="A65:A68"/>
    <mergeCell ref="A56:A60"/>
    <mergeCell ref="B89:B91"/>
    <mergeCell ref="A89:A91"/>
    <mergeCell ref="A77:A78"/>
    <mergeCell ref="A79:A82"/>
    <mergeCell ref="B51:B55"/>
    <mergeCell ref="B61:B64"/>
    <mergeCell ref="A83:A86"/>
    <mergeCell ref="A52:A55"/>
    <mergeCell ref="B87:B88"/>
    <mergeCell ref="B83:B86"/>
    <mergeCell ref="P2:Q2"/>
    <mergeCell ref="S2:T2"/>
    <mergeCell ref="V2:W2"/>
    <mergeCell ref="J2:K2"/>
    <mergeCell ref="M2:N2"/>
    <mergeCell ref="D2:E2"/>
    <mergeCell ref="G2:H2"/>
  </mergeCells>
  <printOptions horizontalCentered="1"/>
  <pageMargins left="0.31496062992125984" right="0.31496062992125984" top="0.35433070866141736" bottom="0.35433070866141736" header="0.11811023622047245" footer="0.11811023622047245"/>
  <pageSetup fitToHeight="2" fitToWidth="1" horizontalDpi="600" verticalDpi="600" orientation="landscape" paperSize="9" scale="60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</dc:creator>
  <cp:keywords/>
  <dc:description/>
  <cp:lastModifiedBy>User</cp:lastModifiedBy>
  <cp:lastPrinted>2017-09-20T09:48:54Z</cp:lastPrinted>
  <dcterms:created xsi:type="dcterms:W3CDTF">2016-02-05T12:56:47Z</dcterms:created>
  <dcterms:modified xsi:type="dcterms:W3CDTF">2017-09-20T09:48:59Z</dcterms:modified>
  <cp:category/>
  <cp:version/>
  <cp:contentType/>
  <cp:contentStatus/>
</cp:coreProperties>
</file>